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xudes\Desktop\"/>
    </mc:Choice>
  </mc:AlternateContent>
  <xr:revisionPtr revIDLastSave="0" documentId="13_ncr:1_{E4B6E66E-0E18-4C5B-9A1B-37CC91B53F5C}" xr6:coauthVersionLast="47" xr6:coauthVersionMax="47" xr10:uidLastSave="{00000000-0000-0000-0000-000000000000}"/>
  <workbookProtection workbookAlgorithmName="SHA-512" workbookHashValue="ycgqjDpUW04IJagfpB7nDQA9aPGyI/HVtDwiuiBqvQ2yr/AYB4O8m0WUev93HLNSfOzv8HvCDNRR2EtIyWTmeQ==" workbookSaltValue="Ktnl76SUDAbkQL9rAjowlA==" workbookSpinCount="100000" lockStructure="1"/>
  <bookViews>
    <workbookView xWindow="-120" yWindow="-16320" windowWidth="29040" windowHeight="15720" tabRatio="791" firstSheet="7" activeTab="7" xr2:uid="{5C67FADF-69E4-40C2-93B6-0C62DEDE86C7}"/>
  </bookViews>
  <sheets>
    <sheet name="基本情報" sheetId="7" state="hidden" r:id="rId1"/>
    <sheet name="学生情報" sheetId="8" state="hidden" r:id="rId2"/>
    <sheet name="在留情報" sheetId="9" state="hidden" r:id="rId3"/>
    <sheet name="保護者情報" sheetId="10" state="hidden" r:id="rId4"/>
    <sheet name="保証人" sheetId="11" state="hidden" r:id="rId5"/>
    <sheet name="支弁者" sheetId="12" state="hidden" r:id="rId6"/>
    <sheet name="エージェント" sheetId="14" state="hidden" r:id="rId7"/>
    <sheet name="表紙" sheetId="17" r:id="rId8"/>
    <sheet name="入学願書" sheetId="6" r:id="rId9"/>
    <sheet name="履歴書" sheetId="3" r:id="rId10"/>
    <sheet name="経費支弁書" sheetId="4" r:id="rId11"/>
  </sheets>
  <definedNames>
    <definedName name="_xlnm._FilterDatabase" localSheetId="8" hidden="1">入学願書!$R$10:$AL$29</definedName>
    <definedName name="_xlnm._FilterDatabase" localSheetId="9" hidden="1">履歴書!$H$7:$AL$16</definedName>
    <definedName name="_xlnm.Print_Area" localSheetId="10">経費支弁書!$A$1:$AV$76</definedName>
    <definedName name="_xlnm.Print_Area" localSheetId="8">入学願書!$A$1:$AN$81</definedName>
    <definedName name="_xlnm.Print_Area" localSheetId="7">表紙!$A$1:$J$23</definedName>
    <definedName name="_xlnm.Print_Area" localSheetId="9">履歴書!$A$1:$AL$120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 i="12" l="1"/>
  <c r="AO2" i="12" l="1"/>
  <c r="AH2" i="12"/>
  <c r="AV2" i="12"/>
  <c r="AR2" i="12"/>
  <c r="N10" i="6"/>
  <c r="S45" i="6" l="1"/>
  <c r="S43" i="6"/>
  <c r="S41" i="6"/>
  <c r="S39" i="6"/>
  <c r="S37" i="6"/>
  <c r="S108" i="3"/>
  <c r="S106" i="3"/>
  <c r="S104" i="3"/>
  <c r="S102" i="3"/>
  <c r="S100" i="3"/>
  <c r="S98" i="3"/>
  <c r="S35" i="6"/>
  <c r="G13" i="6"/>
  <c r="F2" i="14"/>
  <c r="AI66" i="6" l="1"/>
  <c r="BS2" i="8"/>
  <c r="BR2" i="8"/>
  <c r="BQ2" i="8"/>
  <c r="BP2" i="8"/>
  <c r="BO2" i="8"/>
  <c r="BN2" i="8"/>
  <c r="BM2" i="8"/>
  <c r="BL2" i="8"/>
  <c r="BJ2" i="8"/>
  <c r="BI2" i="8"/>
  <c r="BH2" i="8"/>
  <c r="BG2" i="8"/>
  <c r="O108" i="3" l="1"/>
  <c r="O106" i="3"/>
  <c r="O104" i="3"/>
  <c r="O102" i="3"/>
  <c r="O100" i="3"/>
  <c r="O98" i="3"/>
  <c r="O35" i="6"/>
  <c r="O45" i="6"/>
  <c r="O43" i="6"/>
  <c r="O41" i="6"/>
  <c r="O37" i="6"/>
  <c r="O39" i="6"/>
  <c r="AI54" i="6"/>
  <c r="N62" i="4"/>
  <c r="Q19" i="6"/>
  <c r="AI65" i="4"/>
  <c r="N65" i="4"/>
  <c r="C31" i="4"/>
  <c r="AP2" i="12"/>
  <c r="AN2" i="12"/>
  <c r="AM2" i="12"/>
  <c r="AL2" i="12"/>
  <c r="AK2" i="12"/>
  <c r="AJ2" i="12"/>
  <c r="AI2" i="12"/>
  <c r="AG2" i="12"/>
  <c r="AF2" i="12"/>
  <c r="Y2" i="12"/>
  <c r="AE2" i="12"/>
  <c r="AD2" i="12"/>
  <c r="AC2" i="12"/>
  <c r="V2" i="12"/>
  <c r="AB2" i="12"/>
  <c r="AA2" i="12"/>
  <c r="Z2" i="12"/>
  <c r="W2" i="12"/>
  <c r="U2" i="12"/>
  <c r="T2" i="12"/>
  <c r="S2" i="12"/>
  <c r="G2" i="12"/>
  <c r="B2" i="12"/>
  <c r="B2" i="11"/>
  <c r="AU2" i="10"/>
  <c r="AN2" i="10"/>
  <c r="AG2" i="10"/>
  <c r="Z2" i="10"/>
  <c r="L2" i="10"/>
  <c r="AT2" i="10"/>
  <c r="AM2" i="10"/>
  <c r="AF2" i="10"/>
  <c r="Y2" i="10"/>
  <c r="AR2" i="10"/>
  <c r="AK2" i="10"/>
  <c r="AD2" i="10"/>
  <c r="W2" i="10"/>
  <c r="I2" i="10"/>
  <c r="AQ2" i="10"/>
  <c r="AJ2" i="10"/>
  <c r="AC2" i="10"/>
  <c r="V2" i="10"/>
  <c r="AP2" i="10"/>
  <c r="AI2" i="10"/>
  <c r="AB2" i="10"/>
  <c r="U2" i="10"/>
  <c r="N2" i="10"/>
  <c r="AO2" i="10"/>
  <c r="AH2" i="10"/>
  <c r="AA2" i="10"/>
  <c r="T2" i="10"/>
  <c r="F2" i="10"/>
  <c r="S2" i="10"/>
  <c r="R2" i="10"/>
  <c r="P2" i="10"/>
  <c r="O2" i="10"/>
  <c r="M2" i="10"/>
  <c r="K2" i="10"/>
  <c r="AS2" i="10"/>
  <c r="AL2" i="10"/>
  <c r="AE2" i="10"/>
  <c r="X2" i="10"/>
  <c r="Q2" i="10"/>
  <c r="J2" i="10"/>
  <c r="H2" i="10"/>
  <c r="G2" i="10"/>
  <c r="B2" i="10"/>
  <c r="T2" i="8"/>
  <c r="BK2" i="7"/>
  <c r="BF2" i="7"/>
  <c r="BE2" i="7"/>
  <c r="BD2" i="7"/>
  <c r="AY2" i="7"/>
  <c r="AX2" i="7"/>
  <c r="AV2" i="7"/>
  <c r="AP2" i="7"/>
  <c r="AO2" i="7"/>
  <c r="AA2" i="7"/>
  <c r="S2" i="7"/>
  <c r="M2" i="7"/>
  <c r="B2" i="7"/>
  <c r="N2" i="7" s="1"/>
  <c r="BC2" i="8"/>
  <c r="X2" i="7"/>
  <c r="W2" i="7"/>
  <c r="BB2" i="8"/>
  <c r="BA2" i="8"/>
  <c r="AZ2" i="8"/>
  <c r="AY2" i="8"/>
  <c r="AX2" i="8"/>
  <c r="AW2" i="8"/>
  <c r="AS2" i="8"/>
  <c r="AR2" i="8"/>
  <c r="AP2" i="8"/>
  <c r="AO2" i="8"/>
  <c r="AN2" i="8"/>
  <c r="AM2" i="8"/>
  <c r="AL2" i="8"/>
  <c r="AK2" i="8"/>
  <c r="AJ2" i="8"/>
  <c r="AI2" i="8"/>
  <c r="AH2" i="8"/>
  <c r="AG2" i="8"/>
  <c r="AF2" i="8"/>
  <c r="AE2" i="8"/>
  <c r="AD2" i="8"/>
  <c r="AC2" i="8"/>
  <c r="AB2" i="8"/>
  <c r="AA2" i="8"/>
  <c r="Z2" i="8"/>
  <c r="Y2" i="8"/>
  <c r="W2" i="8"/>
  <c r="V2" i="8"/>
  <c r="U2" i="8"/>
  <c r="S2" i="8"/>
  <c r="R2" i="8"/>
  <c r="Q2" i="8"/>
  <c r="P2" i="8"/>
  <c r="N2" i="8"/>
  <c r="O2" i="8"/>
  <c r="M2" i="8"/>
  <c r="L2" i="8"/>
  <c r="K2" i="8"/>
  <c r="J2" i="8"/>
  <c r="I2" i="8"/>
  <c r="H2" i="8"/>
  <c r="G2" i="8"/>
  <c r="F2" i="8"/>
  <c r="C2" i="8"/>
  <c r="B2" i="8"/>
  <c r="BJ2" i="7"/>
  <c r="BG2" i="7"/>
  <c r="BI2" i="7"/>
  <c r="BH2" i="7"/>
  <c r="BC2" i="7"/>
  <c r="AF2" i="7"/>
  <c r="AD2" i="7"/>
  <c r="Z2" i="7"/>
  <c r="V2" i="7"/>
  <c r="U2" i="7"/>
  <c r="L2" i="7"/>
  <c r="AJ28" i="6"/>
  <c r="AE2" i="7" s="1"/>
  <c r="K2" i="7"/>
  <c r="C2" i="7"/>
  <c r="AD11" i="4"/>
  <c r="F9" i="3"/>
  <c r="AN11" i="4"/>
  <c r="R9" i="3"/>
  <c r="T2" i="7" s="1"/>
  <c r="F11" i="3"/>
  <c r="K9" i="4"/>
  <c r="L115" i="3"/>
  <c r="I115" i="3"/>
  <c r="E115" i="3"/>
  <c r="F37" i="3"/>
  <c r="C2" i="9" l="1"/>
  <c r="C2" i="14"/>
  <c r="B2" i="9"/>
  <c r="Q2" i="7"/>
  <c r="K11" i="4"/>
  <c r="AJ31" i="3" l="1"/>
  <c r="AJ29" i="3"/>
  <c r="AJ27" i="3"/>
  <c r="AJ25" i="3"/>
  <c r="Y25" i="3"/>
  <c r="F32" i="3"/>
  <c r="F30" i="3"/>
  <c r="F28" i="3"/>
  <c r="F26" i="3"/>
  <c r="F25" i="3"/>
  <c r="AE31" i="3"/>
  <c r="AE29" i="3"/>
  <c r="AE27" i="3"/>
  <c r="AE25" i="3"/>
  <c r="Y31" i="3"/>
  <c r="Y29" i="3"/>
  <c r="Y27" i="3"/>
  <c r="F31" i="3"/>
  <c r="F29" i="3"/>
  <c r="F27" i="3"/>
  <c r="R29" i="6"/>
  <c r="AI27" i="6"/>
  <c r="G11" i="6"/>
  <c r="G21" i="6"/>
  <c r="O21" i="6"/>
  <c r="X2" i="12"/>
  <c r="F15" i="3"/>
  <c r="F13" i="3"/>
  <c r="P11" i="3"/>
  <c r="AD11" i="3"/>
  <c r="AH9" i="3"/>
  <c r="AH15" i="3"/>
  <c r="AH13" i="3"/>
  <c r="AA9" i="3"/>
  <c r="Y2" i="7" s="1"/>
  <c r="P8" i="3"/>
  <c r="M9" i="3"/>
  <c r="F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A-IWASA</author>
  </authors>
  <commentList>
    <comment ref="H1" authorId="0" shapeId="0" xr:uid="{57923004-D7C7-49F0-ACC6-B24FAB29EC57}">
      <text>
        <r>
          <rPr>
            <sz val="9"/>
            <color indexed="81"/>
            <rFont val="MS P ゴシック"/>
            <family val="3"/>
            <charset val="128"/>
          </rPr>
          <t>システム設定に登録した学生ステータス詳細を列名に追加して登録します。</t>
        </r>
      </text>
    </comment>
    <comment ref="R1" authorId="0" shapeId="0" xr:uid="{FA2E48A9-4ACC-4838-BAA1-B1D0EC2015D5}">
      <text>
        <r>
          <rPr>
            <sz val="9"/>
            <color indexed="81"/>
            <rFont val="MS P ゴシック"/>
            <family val="3"/>
            <charset val="128"/>
          </rPr>
          <t>在留資格認定証明書交付申請書等の申請書で
中国（本土）など国籍・地域と異なる表示をさせる場合に入力します。</t>
        </r>
      </text>
    </comment>
  </commentList>
</comments>
</file>

<file path=xl/sharedStrings.xml><?xml version="1.0" encoding="utf-8"?>
<sst xmlns="http://schemas.openxmlformats.org/spreadsheetml/2006/main" count="836" uniqueCount="699">
  <si>
    <t>履　歴　書</t>
  </si>
  <si>
    <t>Resume</t>
    <phoneticPr fontId="5"/>
  </si>
  <si>
    <t>Name</t>
    <phoneticPr fontId="5"/>
  </si>
  <si>
    <t>年</t>
    <rPh sb="0" eb="1">
      <t>ネン</t>
    </rPh>
    <phoneticPr fontId="5"/>
  </si>
  <si>
    <t>月</t>
    <rPh sb="0" eb="1">
      <t>ガツ</t>
    </rPh>
    <phoneticPr fontId="5"/>
  </si>
  <si>
    <t>日</t>
    <rPh sb="0" eb="1">
      <t>ニチ</t>
    </rPh>
    <phoneticPr fontId="5"/>
  </si>
  <si>
    <t>Year</t>
    <phoneticPr fontId="5"/>
  </si>
  <si>
    <t>Month</t>
    <phoneticPr fontId="5"/>
  </si>
  <si>
    <t>Day</t>
    <phoneticPr fontId="5"/>
  </si>
  <si>
    <t>Sex</t>
    <phoneticPr fontId="5"/>
  </si>
  <si>
    <t>Nationality</t>
    <phoneticPr fontId="5"/>
  </si>
  <si>
    <t>Place of Birth</t>
    <phoneticPr fontId="5"/>
  </si>
  <si>
    <t>Address</t>
    <phoneticPr fontId="5"/>
  </si>
  <si>
    <t>学歴</t>
    <phoneticPr fontId="5"/>
  </si>
  <si>
    <t>2.</t>
    <phoneticPr fontId="5"/>
  </si>
  <si>
    <t>～</t>
    <phoneticPr fontId="5"/>
  </si>
  <si>
    <t>3.</t>
    <phoneticPr fontId="5"/>
  </si>
  <si>
    <t>職歴</t>
    <phoneticPr fontId="5"/>
  </si>
  <si>
    <t>様式 2-2</t>
    <phoneticPr fontId="5"/>
  </si>
  <si>
    <t>日本語を学ぶ目的（明確に記入して下さい）</t>
    <phoneticPr fontId="5"/>
  </si>
  <si>
    <t>(Please give details)</t>
    <phoneticPr fontId="5"/>
  </si>
  <si>
    <t>6.</t>
    <phoneticPr fontId="5"/>
  </si>
  <si>
    <t>帰国</t>
  </si>
  <si>
    <t xml:space="preserve"> その他</t>
  </si>
  <si>
    <t>Return Home</t>
    <phoneticPr fontId="5"/>
  </si>
  <si>
    <t>進学を選択した場合</t>
    <phoneticPr fontId="5"/>
  </si>
  <si>
    <t>If you intend to further education</t>
    <phoneticPr fontId="5"/>
  </si>
  <si>
    <t>Please provide details</t>
    <phoneticPr fontId="5"/>
  </si>
  <si>
    <t>7.</t>
    <phoneticPr fontId="5"/>
  </si>
  <si>
    <t>家族構成</t>
    <phoneticPr fontId="5"/>
  </si>
  <si>
    <t>Family Member</t>
    <phoneticPr fontId="5"/>
  </si>
  <si>
    <t>生年月日</t>
    <rPh sb="0" eb="2">
      <t>セイネン</t>
    </rPh>
    <rPh sb="2" eb="4">
      <t>ガッピ</t>
    </rPh>
    <phoneticPr fontId="5"/>
  </si>
  <si>
    <t>性別</t>
    <rPh sb="0" eb="2">
      <t>セイベツ</t>
    </rPh>
    <phoneticPr fontId="5"/>
  </si>
  <si>
    <t>Relationship</t>
    <phoneticPr fontId="5"/>
  </si>
  <si>
    <t>Occupation</t>
    <phoneticPr fontId="5"/>
  </si>
  <si>
    <t>上記の通り相違ありません。</t>
    <rPh sb="0" eb="2">
      <t>ジョウキ</t>
    </rPh>
    <rPh sb="3" eb="4">
      <t>ドオ</t>
    </rPh>
    <rPh sb="5" eb="6">
      <t>ソウ</t>
    </rPh>
    <rPh sb="6" eb="7">
      <t>チガ</t>
    </rPh>
    <phoneticPr fontId="5"/>
  </si>
  <si>
    <t>I hereby declare the above statement is true and that I wrote the document by myself.</t>
    <phoneticPr fontId="5"/>
  </si>
  <si>
    <t>記入日：</t>
    <rPh sb="0" eb="2">
      <t>キニュウ</t>
    </rPh>
    <rPh sb="2" eb="3">
      <t>ビ</t>
    </rPh>
    <phoneticPr fontId="5"/>
  </si>
  <si>
    <t>日</t>
    <rPh sb="0" eb="1">
      <t>ヒ</t>
    </rPh>
    <phoneticPr fontId="5"/>
  </si>
  <si>
    <t>記入者署名：</t>
    <rPh sb="0" eb="3">
      <t>キニュウシャ</t>
    </rPh>
    <rPh sb="3" eb="5">
      <t>ショメイ</t>
    </rPh>
    <phoneticPr fontId="5"/>
  </si>
  <si>
    <t>Singature</t>
    <phoneticPr fontId="5"/>
  </si>
  <si>
    <t>日本国法務大臣　殿</t>
    <phoneticPr fontId="5"/>
  </si>
  <si>
    <t>国     籍</t>
    <rPh sb="0" eb="1">
      <t>コク</t>
    </rPh>
    <rPh sb="6" eb="7">
      <t>セキ</t>
    </rPh>
    <phoneticPr fontId="5"/>
  </si>
  <si>
    <t>Applicant Name</t>
    <phoneticPr fontId="5"/>
  </si>
  <si>
    <t xml:space="preserve"> Date of Birth</t>
    <phoneticPr fontId="5"/>
  </si>
  <si>
    <t>記</t>
    <rPh sb="0" eb="1">
      <t>キ</t>
    </rPh>
    <phoneticPr fontId="5"/>
  </si>
  <si>
    <t>DETAILS OF THE EXPENSES</t>
    <phoneticPr fontId="5"/>
  </si>
  <si>
    <t>私</t>
    <phoneticPr fontId="5"/>
  </si>
  <si>
    <t>は、上記の者の日本国滞在について、下記の通り経費支弁することを証明します。</t>
    <phoneticPr fontId="5"/>
  </si>
  <si>
    <t>(1)</t>
    <phoneticPr fontId="5"/>
  </si>
  <si>
    <t>円</t>
    <rPh sb="0" eb="1">
      <t>エン</t>
    </rPh>
    <phoneticPr fontId="5"/>
  </si>
  <si>
    <t>JPY</t>
    <phoneticPr fontId="5"/>
  </si>
  <si>
    <t>(2)</t>
    <phoneticPr fontId="5"/>
  </si>
  <si>
    <t>生活費</t>
    <rPh sb="0" eb="2">
      <t>セイカツ</t>
    </rPh>
    <rPh sb="2" eb="3">
      <t>ヒ</t>
    </rPh>
    <phoneticPr fontId="5"/>
  </si>
  <si>
    <t>月　　額</t>
    <phoneticPr fontId="5"/>
  </si>
  <si>
    <t>Living expenses</t>
    <phoneticPr fontId="5"/>
  </si>
  <si>
    <t>Monthly Amount</t>
    <phoneticPr fontId="5"/>
  </si>
  <si>
    <t>経費支弁者</t>
    <phoneticPr fontId="5"/>
  </si>
  <si>
    <t>㊞</t>
    <phoneticPr fontId="5"/>
  </si>
  <si>
    <t>月</t>
    <rPh sb="0" eb="1">
      <t>ツキ</t>
    </rPh>
    <phoneticPr fontId="5"/>
  </si>
  <si>
    <t>秀 徳 教 育 学 院 入 学 願 書</t>
    <rPh sb="0" eb="1">
      <t>シュウ</t>
    </rPh>
    <rPh sb="2" eb="3">
      <t>トク</t>
    </rPh>
    <rPh sb="4" eb="5">
      <t>キョウ</t>
    </rPh>
    <rPh sb="6" eb="7">
      <t>イク</t>
    </rPh>
    <rPh sb="8" eb="9">
      <t>ガク</t>
    </rPh>
    <rPh sb="10" eb="11">
      <t>イン</t>
    </rPh>
    <rPh sb="12" eb="13">
      <t>ニュウ</t>
    </rPh>
    <rPh sb="14" eb="15">
      <t>ガク</t>
    </rPh>
    <rPh sb="16" eb="17">
      <t>ネガイ</t>
    </rPh>
    <rPh sb="18" eb="19">
      <t>ショ</t>
    </rPh>
    <phoneticPr fontId="5"/>
  </si>
  <si>
    <t>出願者</t>
    <rPh sb="0" eb="3">
      <t>シュツガンシャ</t>
    </rPh>
    <phoneticPr fontId="5"/>
  </si>
  <si>
    <t>年</t>
    <rPh sb="0" eb="1">
      <t>トシ</t>
    </rPh>
    <phoneticPr fontId="5"/>
  </si>
  <si>
    <t>電話番号</t>
    <rPh sb="0" eb="2">
      <t>デンワ</t>
    </rPh>
    <rPh sb="2" eb="4">
      <t>バンゴウ</t>
    </rPh>
    <phoneticPr fontId="5"/>
  </si>
  <si>
    <t>上記の通り相違ありません</t>
    <rPh sb="0" eb="2">
      <t>ジョウキ</t>
    </rPh>
    <rPh sb="3" eb="4">
      <t>トオ</t>
    </rPh>
    <rPh sb="5" eb="6">
      <t>ソウ</t>
    </rPh>
    <rPh sb="6" eb="7">
      <t>チガ</t>
    </rPh>
    <phoneticPr fontId="5"/>
  </si>
  <si>
    <t>申請者署名：</t>
    <rPh sb="0" eb="3">
      <t>シンセイシャ</t>
    </rPh>
    <rPh sb="3" eb="5">
      <t>ショメイ</t>
    </rPh>
    <phoneticPr fontId="5"/>
  </si>
  <si>
    <t>Date of Birth</t>
    <phoneticPr fontId="4"/>
  </si>
  <si>
    <t>学　費</t>
    <rPh sb="0" eb="1">
      <t>ガク</t>
    </rPh>
    <rPh sb="2" eb="3">
      <t>ヒ</t>
    </rPh>
    <phoneticPr fontId="5"/>
  </si>
  <si>
    <t>年　　間</t>
    <rPh sb="0" eb="1">
      <t>ネン</t>
    </rPh>
    <rPh sb="3" eb="4">
      <t>アイダ</t>
    </rPh>
    <phoneticPr fontId="5"/>
  </si>
  <si>
    <t>1.</t>
    <phoneticPr fontId="5"/>
  </si>
  <si>
    <t>Full name</t>
    <phoneticPr fontId="5"/>
  </si>
  <si>
    <t>Syutoku Japanese Education Academy</t>
  </si>
  <si>
    <t>－１－</t>
    <phoneticPr fontId="4"/>
  </si>
  <si>
    <t>２－</t>
    <phoneticPr fontId="4"/>
  </si>
  <si>
    <t>SYUTOKU  JAPANESE  EDUCATION  ACADEMY  APPLICATION  FORM</t>
    <phoneticPr fontId="5"/>
  </si>
  <si>
    <t>APPLICANT</t>
    <phoneticPr fontId="5"/>
  </si>
  <si>
    <t>Name</t>
    <phoneticPr fontId="5"/>
  </si>
  <si>
    <t>Nationality</t>
    <phoneticPr fontId="5"/>
  </si>
  <si>
    <t>Present address</t>
    <phoneticPr fontId="5"/>
  </si>
  <si>
    <t>E-mail</t>
    <phoneticPr fontId="5"/>
  </si>
  <si>
    <t>Passport No</t>
    <phoneticPr fontId="5"/>
  </si>
  <si>
    <t>Year</t>
    <phoneticPr fontId="5"/>
  </si>
  <si>
    <t>Month</t>
    <phoneticPr fontId="5"/>
  </si>
  <si>
    <t>Day</t>
    <phoneticPr fontId="5"/>
  </si>
  <si>
    <t>Full name</t>
    <phoneticPr fontId="5"/>
  </si>
  <si>
    <t>Relationship</t>
    <phoneticPr fontId="5"/>
  </si>
  <si>
    <t>Present address</t>
    <phoneticPr fontId="5"/>
  </si>
  <si>
    <t>本人との関係</t>
    <phoneticPr fontId="5"/>
  </si>
  <si>
    <t>Occupation</t>
    <phoneticPr fontId="5"/>
  </si>
  <si>
    <t>Company</t>
    <phoneticPr fontId="5"/>
  </si>
  <si>
    <t>Company address</t>
    <phoneticPr fontId="5"/>
  </si>
  <si>
    <t>I hereby declare the above statement is true and that I wrote the document by myself.</t>
    <phoneticPr fontId="5"/>
  </si>
  <si>
    <t>㊞</t>
    <phoneticPr fontId="5"/>
  </si>
  <si>
    <t>Signature</t>
    <phoneticPr fontId="5"/>
  </si>
  <si>
    <t>Visa Status</t>
    <phoneticPr fontId="4"/>
  </si>
  <si>
    <t>Entry Purpose</t>
    <phoneticPr fontId="4"/>
  </si>
  <si>
    <t>Month</t>
    <phoneticPr fontId="4"/>
  </si>
  <si>
    <t>Day</t>
    <phoneticPr fontId="4"/>
  </si>
  <si>
    <r>
      <rPr>
        <sz val="12"/>
        <color theme="1"/>
        <rFont val="ＭＳ ゴシック"/>
        <family val="3"/>
        <charset val="128"/>
      </rPr>
      <t>在留資格</t>
    </r>
    <rPh sb="0" eb="2">
      <t>ザイリュウ</t>
    </rPh>
    <rPh sb="2" eb="4">
      <t>シカク</t>
    </rPh>
    <phoneticPr fontId="4"/>
  </si>
  <si>
    <r>
      <rPr>
        <sz val="12"/>
        <color theme="1"/>
        <rFont val="ＭＳ ゴシック"/>
        <family val="3"/>
        <charset val="128"/>
      </rPr>
      <t>出入国目的</t>
    </r>
    <rPh sb="0" eb="1">
      <t>シュツ</t>
    </rPh>
    <rPh sb="1" eb="3">
      <t>ニュウコク</t>
    </rPh>
    <rPh sb="3" eb="5">
      <t>モクテキ</t>
    </rPh>
    <phoneticPr fontId="4"/>
  </si>
  <si>
    <t>勤務先電話</t>
    <rPh sb="0" eb="1">
      <t>ツトム</t>
    </rPh>
    <rPh sb="1" eb="2">
      <t>ツトム</t>
    </rPh>
    <rPh sb="2" eb="3">
      <t>サキ</t>
    </rPh>
    <rPh sb="3" eb="4">
      <t>デン</t>
    </rPh>
    <rPh sb="4" eb="5">
      <t>ハナシ</t>
    </rPh>
    <phoneticPr fontId="5"/>
  </si>
  <si>
    <t>勤務先住所</t>
    <phoneticPr fontId="5"/>
  </si>
  <si>
    <t>回</t>
    <rPh sb="0" eb="1">
      <t>カイ</t>
    </rPh>
    <phoneticPr fontId="4"/>
  </si>
  <si>
    <t>Times</t>
    <phoneticPr fontId="4"/>
  </si>
  <si>
    <t>回数</t>
    <rPh sb="0" eb="2">
      <t>カイスウ</t>
    </rPh>
    <phoneticPr fontId="4"/>
  </si>
  <si>
    <t>※</t>
    <phoneticPr fontId="4"/>
  </si>
  <si>
    <t>(Intended place to apply for visa)</t>
  </si>
  <si>
    <t>査証申請予定地：</t>
    <rPh sb="0" eb="2">
      <t>サショウ</t>
    </rPh>
    <rPh sb="2" eb="4">
      <t>シンセイ</t>
    </rPh>
    <rPh sb="4" eb="6">
      <t>ヨテイ</t>
    </rPh>
    <rPh sb="6" eb="7">
      <t>チ</t>
    </rPh>
    <phoneticPr fontId="4"/>
  </si>
  <si>
    <t>8.</t>
    <phoneticPr fontId="5"/>
  </si>
  <si>
    <t>過去の在留資格認定証交付申請歴</t>
    <rPh sb="0" eb="2">
      <t>カコ</t>
    </rPh>
    <rPh sb="3" eb="5">
      <t>ザイリュウ</t>
    </rPh>
    <rPh sb="5" eb="7">
      <t>シカク</t>
    </rPh>
    <rPh sb="7" eb="9">
      <t>ニンテイ</t>
    </rPh>
    <rPh sb="9" eb="10">
      <t>ショウ</t>
    </rPh>
    <rPh sb="10" eb="12">
      <t>コウフ</t>
    </rPh>
    <rPh sb="12" eb="14">
      <t>シンセイ</t>
    </rPh>
    <rPh sb="14" eb="15">
      <t>レキ</t>
    </rPh>
    <phoneticPr fontId="4"/>
  </si>
  <si>
    <t>戸籍住所</t>
    <rPh sb="0" eb="1">
      <t>ト</t>
    </rPh>
    <rPh sb="1" eb="2">
      <t>セキ</t>
    </rPh>
    <phoneticPr fontId="5"/>
  </si>
  <si>
    <t>Permanent address</t>
    <phoneticPr fontId="5"/>
  </si>
  <si>
    <t>携帯電話</t>
    <rPh sb="0" eb="2">
      <t>ケイタイ</t>
    </rPh>
    <rPh sb="2" eb="4">
      <t>デンワ</t>
    </rPh>
    <phoneticPr fontId="5"/>
  </si>
  <si>
    <t xml:space="preserve"> </t>
    <phoneticPr fontId="5"/>
  </si>
  <si>
    <t xml:space="preserve">  Date</t>
  </si>
  <si>
    <t>様式 3-1</t>
    <rPh sb="0" eb="2">
      <t>ヨウシキ</t>
    </rPh>
    <phoneticPr fontId="5"/>
  </si>
  <si>
    <t>－1－</t>
    <phoneticPr fontId="4"/>
  </si>
  <si>
    <t>記入日:</t>
    <rPh sb="0" eb="2">
      <t>キニュウ</t>
    </rPh>
    <phoneticPr fontId="4"/>
  </si>
  <si>
    <t>日</t>
    <rPh sb="0" eb="1">
      <t>ヒ</t>
    </rPh>
    <phoneticPr fontId="4"/>
  </si>
  <si>
    <t>月</t>
    <rPh sb="0" eb="1">
      <t>ガツ</t>
    </rPh>
    <phoneticPr fontId="4"/>
  </si>
  <si>
    <t>年</t>
    <rPh sb="0" eb="1">
      <t>ネン</t>
    </rPh>
    <phoneticPr fontId="4"/>
  </si>
  <si>
    <t>Year</t>
    <phoneticPr fontId="4"/>
  </si>
  <si>
    <t>記入日：</t>
    <phoneticPr fontId="4"/>
  </si>
  <si>
    <t>学籍番号</t>
  </si>
  <si>
    <t>入学年月日</t>
  </si>
  <si>
    <t>正式氏名（英字）</t>
    <phoneticPr fontId="4"/>
  </si>
  <si>
    <t>表示用　氏名（日本語）</t>
    <phoneticPr fontId="4"/>
  </si>
  <si>
    <t>ビザ申請番号</t>
  </si>
  <si>
    <t>学生ステータス</t>
  </si>
  <si>
    <t>学生ステータス 異動日</t>
  </si>
  <si>
    <t>入学前学生ステータス詳細 申請中</t>
    <rPh sb="0" eb="3">
      <t>ニュウガクマエ</t>
    </rPh>
    <rPh sb="3" eb="5">
      <t>ガクセイ</t>
    </rPh>
    <rPh sb="10" eb="12">
      <t>ショウサイ</t>
    </rPh>
    <rPh sb="13" eb="16">
      <t>シンセイチュウ</t>
    </rPh>
    <phoneticPr fontId="4"/>
  </si>
  <si>
    <t>入学前学生ステータス詳細 入国待ち</t>
    <rPh sb="0" eb="3">
      <t>ニュウガクマエ</t>
    </rPh>
    <rPh sb="3" eb="5">
      <t>ガクセイ</t>
    </rPh>
    <rPh sb="10" eb="12">
      <t>ショウサイ</t>
    </rPh>
    <rPh sb="13" eb="16">
      <t>ニュウコクマ</t>
    </rPh>
    <phoneticPr fontId="4"/>
  </si>
  <si>
    <t>入学前学生ステータス詳細 不交付</t>
    <rPh sb="0" eb="3">
      <t>ニュウガクマエ</t>
    </rPh>
    <rPh sb="3" eb="5">
      <t>ガクセイ</t>
    </rPh>
    <rPh sb="10" eb="12">
      <t>ショウサイ</t>
    </rPh>
    <rPh sb="13" eb="16">
      <t>フコウフ</t>
    </rPh>
    <phoneticPr fontId="4"/>
  </si>
  <si>
    <t>卒業年月日</t>
  </si>
  <si>
    <t>学科コース</t>
  </si>
  <si>
    <t>年度</t>
  </si>
  <si>
    <t>期</t>
  </si>
  <si>
    <t>正式氏名（日本語）</t>
  </si>
  <si>
    <t>氏名（フリガナ）</t>
  </si>
  <si>
    <t>国籍・地域</t>
  </si>
  <si>
    <t>申請書表示用 国名</t>
    <rPh sb="0" eb="3">
      <t>シンセイショ</t>
    </rPh>
    <rPh sb="3" eb="6">
      <t>ヒョウジヨウ</t>
    </rPh>
    <rPh sb="7" eb="9">
      <t>クニメイ</t>
    </rPh>
    <phoneticPr fontId="4"/>
  </si>
  <si>
    <t>生年月日</t>
  </si>
  <si>
    <t>性別</t>
  </si>
  <si>
    <t>出生地</t>
  </si>
  <si>
    <t>本国居住地</t>
  </si>
  <si>
    <t>本国電話番号</t>
  </si>
  <si>
    <t>本国携帯電話番号</t>
  </si>
  <si>
    <t>配偶者の有無</t>
  </si>
  <si>
    <t>職業</t>
  </si>
  <si>
    <t>入国予定年月日</t>
  </si>
  <si>
    <t>入国年月日</t>
  </si>
  <si>
    <t>上陸許可年月日</t>
  </si>
  <si>
    <t>上陸予定港</t>
  </si>
  <si>
    <t>滞在予定期間</t>
  </si>
  <si>
    <t>査証申請予定地</t>
  </si>
  <si>
    <t>ビザ申請要否</t>
  </si>
  <si>
    <t>ビザ交付・不交付</t>
  </si>
  <si>
    <t>ビザ申請した在留資格</t>
  </si>
  <si>
    <t>ビザ申請した時期</t>
  </si>
  <si>
    <t>ビザ交付・不交付年月日</t>
  </si>
  <si>
    <t>ビザ交付備考</t>
  </si>
  <si>
    <t>面接の有無</t>
    <rPh sb="0" eb="2">
      <t>メンセツ</t>
    </rPh>
    <rPh sb="3" eb="5">
      <t>ウム</t>
    </rPh>
    <phoneticPr fontId="4"/>
  </si>
  <si>
    <t>ビザ申請備考</t>
  </si>
  <si>
    <t>過去のビザ申請_回数</t>
  </si>
  <si>
    <t>過去のビザ申請_不交付回数</t>
  </si>
  <si>
    <t>申請歴等の自己申告</t>
    <phoneticPr fontId="4"/>
  </si>
  <si>
    <t>現住所 郵便番号</t>
  </si>
  <si>
    <t>現住所</t>
  </si>
  <si>
    <t>電話番号</t>
  </si>
  <si>
    <t>携帯電話番号</t>
  </si>
  <si>
    <t>メールアドレス１</t>
  </si>
  <si>
    <t>メールアドレス２</t>
  </si>
  <si>
    <t>旅券 番号</t>
  </si>
  <si>
    <t>旅券 有効期限</t>
  </si>
  <si>
    <t>入国目的（P留学）</t>
  </si>
  <si>
    <t>入国目的（R家族滞在）</t>
  </si>
  <si>
    <t>同伴者の有無</t>
  </si>
  <si>
    <t>過去の出入国歴の有無</t>
  </si>
  <si>
    <t>出入国歴（回数）</t>
  </si>
  <si>
    <t>出入国歴（から～）</t>
  </si>
  <si>
    <t>出入国歴（～まで）</t>
  </si>
  <si>
    <t>卒業後の予定帰国</t>
  </si>
  <si>
    <t>卒業後の予定日本での進学</t>
  </si>
  <si>
    <t>卒業後の予定日本での就職</t>
  </si>
  <si>
    <t>卒業後の予定その他</t>
  </si>
  <si>
    <t>卒業後の予定その他 内容</t>
  </si>
  <si>
    <t>中国</t>
  </si>
  <si>
    <t>必要</t>
    <rPh sb="0" eb="2">
      <t>ヒツヨウ</t>
    </rPh>
    <phoneticPr fontId="1"/>
  </si>
  <si>
    <t>留学</t>
    <rPh sb="0" eb="2">
      <t>リュウガク</t>
    </rPh>
    <phoneticPr fontId="4"/>
  </si>
  <si>
    <t>■</t>
    <phoneticPr fontId="5"/>
  </si>
  <si>
    <t>無</t>
    <phoneticPr fontId="5"/>
  </si>
  <si>
    <t>修学年数（小学校～最終学歴）</t>
  </si>
  <si>
    <t>最終学歴卒業</t>
  </si>
  <si>
    <t>最終学歴在学中</t>
  </si>
  <si>
    <t>最終学歴休学中</t>
  </si>
  <si>
    <t>最終学歴中退</t>
  </si>
  <si>
    <t>最終学歴博士</t>
  </si>
  <si>
    <t>最終学歴修士</t>
  </si>
  <si>
    <t>最終学歴大学</t>
  </si>
  <si>
    <t>最終学歴短期大学</t>
  </si>
  <si>
    <t>最終学歴専門学校</t>
  </si>
  <si>
    <t>最終学歴高等学校</t>
  </si>
  <si>
    <t>最終学歴中学校</t>
  </si>
  <si>
    <t>最終学歴小学校</t>
  </si>
  <si>
    <t>最終学歴その他</t>
  </si>
  <si>
    <t>最終学歴その他（理由）</t>
  </si>
  <si>
    <t>最終学歴学校名</t>
  </si>
  <si>
    <t>最終学歴卒業又は卒業見込み年月</t>
  </si>
  <si>
    <t>最終学歴卒業証書発行機関</t>
    <phoneticPr fontId="4"/>
  </si>
  <si>
    <t>最終学歴中退学校名</t>
    <phoneticPr fontId="4"/>
  </si>
  <si>
    <t>経歴１_始期</t>
    <phoneticPr fontId="4"/>
  </si>
  <si>
    <t>経歴１_終期</t>
  </si>
  <si>
    <t>経歴１</t>
  </si>
  <si>
    <t>経歴２_始期</t>
  </si>
  <si>
    <t>経歴２_終期</t>
  </si>
  <si>
    <t>経歴２</t>
  </si>
  <si>
    <t>経歴３_始期</t>
  </si>
  <si>
    <t>経歴３_終期</t>
  </si>
  <si>
    <t>経歴３</t>
  </si>
  <si>
    <t>経歴４_始期</t>
  </si>
  <si>
    <t>経歴４_終期</t>
  </si>
  <si>
    <t>経歴４</t>
  </si>
  <si>
    <t>経歴５_始期</t>
  </si>
  <si>
    <t>経歴５_終期</t>
  </si>
  <si>
    <t>経歴５</t>
  </si>
  <si>
    <t>経歴６_始期</t>
  </si>
  <si>
    <t>経歴６_終期</t>
  </si>
  <si>
    <t>経歴６</t>
  </si>
  <si>
    <t>最終学歴中退学校名</t>
  </si>
  <si>
    <t>日本語能力・試験名</t>
  </si>
  <si>
    <t>日本語能力・級または点数</t>
  </si>
  <si>
    <t>現在の日本語能力・試験名</t>
  </si>
  <si>
    <t>現在の日本語能力・試験日</t>
  </si>
  <si>
    <t>現在の日本語能力・級または点数</t>
  </si>
  <si>
    <t>日本語教育を受けた教育機関名１</t>
  </si>
  <si>
    <t>日本語教育を受けた期間開始１</t>
  </si>
  <si>
    <t>日本語教育を受けた期間終了１</t>
  </si>
  <si>
    <t>日本語教育を受けた教育機関名２</t>
  </si>
  <si>
    <t>日本語教育を受けた期間開始２</t>
  </si>
  <si>
    <t>日本語教育を受けた期間終了２</t>
  </si>
  <si>
    <t>日本語能力 その他コメント</t>
  </si>
  <si>
    <t>日本語学習歴 機関名</t>
  </si>
  <si>
    <t>日本語学習履歴 期間開始</t>
  </si>
  <si>
    <t>日本語学習履歴 期間終了</t>
  </si>
  <si>
    <t>在留資格認定証明書番号</t>
  </si>
  <si>
    <t>在留カード番号</t>
  </si>
  <si>
    <t>在留資格</t>
  </si>
  <si>
    <t>在留期間年</t>
  </si>
  <si>
    <t>在留期間月</t>
  </si>
  <si>
    <t>在留期間満了日</t>
  </si>
  <si>
    <t>在留期間取得日</t>
    <phoneticPr fontId="4"/>
  </si>
  <si>
    <t>申請者リストの出席率計算開始年月</t>
    <phoneticPr fontId="4"/>
  </si>
  <si>
    <t>前回の申請者リストの出席率計算開始年月</t>
    <phoneticPr fontId="4"/>
  </si>
  <si>
    <t>希望する在留資格</t>
  </si>
  <si>
    <t>希望する在留期間年</t>
  </si>
  <si>
    <t>希望する在留期間月</t>
  </si>
  <si>
    <t>更新の理由</t>
  </si>
  <si>
    <t>変更の理由</t>
  </si>
  <si>
    <t>犯罪を理由とする処分を受けたこと</t>
  </si>
  <si>
    <t>具体的内容</t>
  </si>
  <si>
    <t>過去強制又は出国命令</t>
  </si>
  <si>
    <t>過去の出入国歴 回数</t>
  </si>
  <si>
    <t>過去強制又は出国命令 直近の送還歴</t>
  </si>
  <si>
    <t>在日親族1 続柄</t>
  </si>
  <si>
    <t>在日親族1 氏名</t>
  </si>
  <si>
    <t>在日親族1 生年月日</t>
  </si>
  <si>
    <t>在日親族1 国籍・地域</t>
  </si>
  <si>
    <t>在日親族1 同居有無</t>
  </si>
  <si>
    <t>在日親族1 通勤先</t>
  </si>
  <si>
    <t>在日親族1 在留カード番号</t>
  </si>
  <si>
    <t>在日親族2 続柄</t>
  </si>
  <si>
    <t>在日親族2 氏名</t>
  </si>
  <si>
    <t>在日親族2 生年月日</t>
  </si>
  <si>
    <t>在日親族2 国籍・地域</t>
  </si>
  <si>
    <t>在日親族2 同居有無</t>
  </si>
  <si>
    <t>在日親族2 通勤先</t>
  </si>
  <si>
    <t>在日親族2 在留カード番号</t>
  </si>
  <si>
    <t>在日親族3 続柄</t>
  </si>
  <si>
    <t>在日親族3 氏名</t>
  </si>
  <si>
    <t>在日親族3 生年月日</t>
  </si>
  <si>
    <t>在日親族3 国籍・地域</t>
  </si>
  <si>
    <t>在日親族3 同居有無</t>
  </si>
  <si>
    <t>在日親族3 通勤先</t>
  </si>
  <si>
    <t>在日親族3 在留カード番号</t>
  </si>
  <si>
    <t>在日親族4 続柄</t>
  </si>
  <si>
    <t>在日親族4 氏名</t>
  </si>
  <si>
    <t>在日親族4 生年月日</t>
  </si>
  <si>
    <t>在日親族4 国籍・地域</t>
  </si>
  <si>
    <t>在日親族4 同居有無</t>
  </si>
  <si>
    <t>在日親族4 通勤先</t>
  </si>
  <si>
    <t>在日親族4 在留カード番号</t>
  </si>
  <si>
    <t>在日親族5 続柄</t>
  </si>
  <si>
    <t>在日親族5 氏名</t>
  </si>
  <si>
    <t>在日親族5 生年月日</t>
  </si>
  <si>
    <t>在日親族5 国籍・地域</t>
  </si>
  <si>
    <t>在日親族5 同居有無</t>
  </si>
  <si>
    <t>在日親族5 通勤先</t>
  </si>
  <si>
    <t>在日親族5 在留カード番号</t>
  </si>
  <si>
    <t>在日親族6 続柄</t>
  </si>
  <si>
    <t>在日親族6 氏名</t>
  </si>
  <si>
    <t>在日親族6 生年月日</t>
  </si>
  <si>
    <t>在日親族6 国籍・地域</t>
  </si>
  <si>
    <t>在日親族6 同居有無</t>
  </si>
  <si>
    <t>在日親族6 通勤先</t>
  </si>
  <si>
    <t>在日親族6 在留カード番号</t>
  </si>
  <si>
    <t>本邦における申請人の監護人氏名</t>
    <phoneticPr fontId="4"/>
  </si>
  <si>
    <t>本邦における申請人の監護人本人との関係</t>
  </si>
  <si>
    <t>本邦における申請人の監護人住所</t>
  </si>
  <si>
    <t>本邦における申請人の監護人電話番号</t>
  </si>
  <si>
    <t>本邦における申請人の監護人携帯電話番号</t>
  </si>
  <si>
    <t>代理人氏名</t>
  </si>
  <si>
    <t>代理人本人との関係</t>
  </si>
  <si>
    <t>代理人住所</t>
  </si>
  <si>
    <t>代理人電話番号</t>
  </si>
  <si>
    <t>代理人携帯電話番号</t>
  </si>
  <si>
    <t>支弁方法及び月平均支弁額本人負担金額</t>
  </si>
  <si>
    <t>支弁方法及び月平均支弁額在外経費支弁者負担金額</t>
  </si>
  <si>
    <t>支弁方法及び月平均支弁額在日経費支弁者負担金額</t>
  </si>
  <si>
    <t>支弁方法及び月平均支弁額奨学金金額</t>
  </si>
  <si>
    <t>支弁方法及び月平均支弁額その他金額</t>
  </si>
  <si>
    <t>支弁方法及び月平均支弁額備考</t>
  </si>
  <si>
    <t>送金・携行の別外国からの携行金額</t>
  </si>
  <si>
    <t>送金・携行の別外国からの携行時期</t>
  </si>
  <si>
    <t>送金・携行の別外国からの携行者</t>
  </si>
  <si>
    <t>送金・携行の別外国からの携行者との関係</t>
  </si>
  <si>
    <t>送金・携行の別外国からの送金金額</t>
  </si>
  <si>
    <t>送金・携行の別外国からの送金時期</t>
  </si>
  <si>
    <t>送金・携行の別その他金額</t>
  </si>
  <si>
    <t>経費支弁者支弁者１ 氏名</t>
  </si>
  <si>
    <t>経費支弁者支弁者１ 住所</t>
  </si>
  <si>
    <t>経費支弁者支弁者１ 電話番号</t>
  </si>
  <si>
    <t>経費支弁者支弁者１ 職業 勤務先名</t>
  </si>
  <si>
    <t>経費支弁者支弁者１ 勤務先電話番号</t>
  </si>
  <si>
    <t>経費支弁者支弁者１ 年収</t>
  </si>
  <si>
    <t>経費支弁者支弁者１ コメント、為替レートなど</t>
  </si>
  <si>
    <t>経費支弁者支弁者２ 氏名</t>
  </si>
  <si>
    <t>経費支弁者支弁者２ 住所</t>
  </si>
  <si>
    <t>経費支弁者支弁者２ 電話番号</t>
  </si>
  <si>
    <t>経費支弁者支弁者２ 職業 勤務先名</t>
  </si>
  <si>
    <t>経費支弁者支弁者２ 勤務先電話番号</t>
  </si>
  <si>
    <t>経費支弁者支弁者２ 年収</t>
  </si>
  <si>
    <t>経費支弁者支弁者２ コメント、為替レートなど</t>
  </si>
  <si>
    <t>申請者との関係夫</t>
  </si>
  <si>
    <t>申請者との関係妻</t>
  </si>
  <si>
    <t>申請者との関係父</t>
  </si>
  <si>
    <t>申請者との関係母</t>
  </si>
  <si>
    <t>申請者との関係祖父</t>
  </si>
  <si>
    <t>申請者との関係祖母</t>
  </si>
  <si>
    <t>申請者との関係養父</t>
  </si>
  <si>
    <t>申請者との関係養母</t>
  </si>
  <si>
    <t>申請者との関係兄弟姉妹</t>
  </si>
  <si>
    <t>申請者との関係叔父 伯父 叔母 伯母</t>
  </si>
  <si>
    <t>申請者との関係受入教育機関</t>
  </si>
  <si>
    <t>申請者との関係友人 知人</t>
  </si>
  <si>
    <t>申請者との関係友人 知人の親戚</t>
  </si>
  <si>
    <t>申請者との関係取引関係者 現地企業等職員</t>
  </si>
  <si>
    <t>申請者との関係取引関係者 現地企業等職員の親戚</t>
  </si>
  <si>
    <t>申請者との関係その他</t>
  </si>
  <si>
    <t>申請者との関係その他 コメント</t>
  </si>
  <si>
    <t>奨学金支給機関外国政府</t>
  </si>
  <si>
    <t>奨学金支給機関日本国政府</t>
  </si>
  <si>
    <t>奨学金支給機関地方公共団体</t>
  </si>
  <si>
    <t>奨学金支給機関公益社団又は公益財団法人</t>
  </si>
  <si>
    <t>奨学金支給機関公益社団又は公益財団法人 名称</t>
  </si>
  <si>
    <t>奨学金支給機関その他</t>
  </si>
  <si>
    <t>奨学金支給機関その他 名称</t>
  </si>
  <si>
    <t>学納金納付状況</t>
    <phoneticPr fontId="4"/>
  </si>
  <si>
    <t>同居している家族の人数</t>
    <phoneticPr fontId="4"/>
  </si>
  <si>
    <t>アパート等入居先賃貸額</t>
    <phoneticPr fontId="4"/>
  </si>
  <si>
    <t>その他生活費</t>
    <phoneticPr fontId="4"/>
  </si>
  <si>
    <t>エージェント情報</t>
  </si>
  <si>
    <r>
      <rPr>
        <sz val="14"/>
        <color theme="1"/>
        <rFont val="ＭＳ ゴシック"/>
        <family val="3"/>
        <charset val="128"/>
      </rPr>
      <t xml:space="preserve">在日親族 </t>
    </r>
    <r>
      <rPr>
        <sz val="14"/>
        <color theme="1"/>
        <rFont val="Times New Roman"/>
        <family val="1"/>
      </rPr>
      <t xml:space="preserve"> Relatives Living in Japan</t>
    </r>
  </si>
  <si>
    <t>氏名</t>
    <rPh sb="0" eb="2">
      <t>シメイ</t>
    </rPh>
    <phoneticPr fontId="4"/>
  </si>
  <si>
    <t>生年月日</t>
    <rPh sb="0" eb="4">
      <t>セイネンガッピ</t>
    </rPh>
    <phoneticPr fontId="4"/>
  </si>
  <si>
    <t>国籍</t>
    <rPh sb="0" eb="2">
      <t>コクセキ</t>
    </rPh>
    <phoneticPr fontId="4"/>
  </si>
  <si>
    <t>同居有無</t>
    <rPh sb="0" eb="2">
      <t>ドウキョ</t>
    </rPh>
    <rPh sb="2" eb="4">
      <t>ウム</t>
    </rPh>
    <phoneticPr fontId="4"/>
  </si>
  <si>
    <t xml:space="preserve"> 勤務先/学校名 </t>
    <phoneticPr fontId="51"/>
  </si>
  <si>
    <t xml:space="preserve">在留カード番号 </t>
    <phoneticPr fontId="51"/>
  </si>
  <si>
    <t>Relationship</t>
    <phoneticPr fontId="4"/>
  </si>
  <si>
    <t>Full name</t>
    <phoneticPr fontId="4"/>
  </si>
  <si>
    <t>Nationality</t>
    <phoneticPr fontId="4"/>
  </si>
  <si>
    <t>Living together</t>
    <phoneticPr fontId="4"/>
  </si>
  <si>
    <t>Company/School name</t>
    <phoneticPr fontId="4"/>
  </si>
  <si>
    <t>Residence Card Number</t>
    <phoneticPr fontId="4"/>
  </si>
  <si>
    <t xml:space="preserve"> </t>
    <phoneticPr fontId="51"/>
  </si>
  <si>
    <t>Cellular Phone</t>
    <phoneticPr fontId="5"/>
  </si>
  <si>
    <t>Telephone No.</t>
    <phoneticPr fontId="5"/>
  </si>
  <si>
    <t>(</t>
    <phoneticPr fontId="4"/>
  </si>
  <si>
    <t>Age</t>
    <phoneticPr fontId="4"/>
  </si>
  <si>
    <t>Sex</t>
    <phoneticPr fontId="4"/>
  </si>
  <si>
    <t>配偶者の有無</t>
    <rPh sb="0" eb="3">
      <t>ハイグウシャ</t>
    </rPh>
    <rPh sb="4" eb="6">
      <t>ウム</t>
    </rPh>
    <phoneticPr fontId="4"/>
  </si>
  <si>
    <t>Marital Status</t>
    <phoneticPr fontId="4"/>
  </si>
  <si>
    <t>有効期限</t>
    <rPh sb="0" eb="4">
      <t>ユウコウキゲン</t>
    </rPh>
    <phoneticPr fontId="4"/>
  </si>
  <si>
    <t>Date of expiration</t>
    <phoneticPr fontId="4"/>
  </si>
  <si>
    <t>本国現住所</t>
    <rPh sb="0" eb="2">
      <t>ホンコク</t>
    </rPh>
    <phoneticPr fontId="5"/>
  </si>
  <si>
    <t>Date of birth</t>
    <phoneticPr fontId="5"/>
  </si>
  <si>
    <t>Name of course</t>
    <phoneticPr fontId="5"/>
  </si>
  <si>
    <t>生年月日</t>
    <phoneticPr fontId="5"/>
  </si>
  <si>
    <t>氏名</t>
    <phoneticPr fontId="5"/>
  </si>
  <si>
    <t>国籍</t>
    <phoneticPr fontId="5"/>
  </si>
  <si>
    <t>旅券番号</t>
    <phoneticPr fontId="5"/>
  </si>
  <si>
    <t>性別</t>
    <phoneticPr fontId="4"/>
  </si>
  <si>
    <t>出生地</t>
    <rPh sb="0" eb="1">
      <t>デ</t>
    </rPh>
    <rPh sb="1" eb="2">
      <t>セイ</t>
    </rPh>
    <phoneticPr fontId="5"/>
  </si>
  <si>
    <t>過去出入国暦</t>
    <rPh sb="0" eb="2">
      <t>カコ</t>
    </rPh>
    <phoneticPr fontId="4"/>
  </si>
  <si>
    <t>Previous Visit To Japan</t>
    <phoneticPr fontId="4"/>
  </si>
  <si>
    <t>職業</t>
    <rPh sb="0" eb="2">
      <t>ショクギョウ</t>
    </rPh>
    <phoneticPr fontId="4"/>
  </si>
  <si>
    <t>Occupation</t>
    <phoneticPr fontId="4"/>
  </si>
  <si>
    <t>直近出入国歴</t>
    <rPh sb="0" eb="2">
      <t>チョッキン</t>
    </rPh>
    <rPh sb="2" eb="5">
      <t>シュツニュウコク</t>
    </rPh>
    <rPh sb="5" eb="6">
      <t>レキ</t>
    </rPh>
    <phoneticPr fontId="4"/>
  </si>
  <si>
    <t xml:space="preserve">The lated entery </t>
    <phoneticPr fontId="4"/>
  </si>
  <si>
    <t>to</t>
    <phoneticPr fontId="4"/>
  </si>
  <si>
    <t>から</t>
    <phoneticPr fontId="4"/>
  </si>
  <si>
    <t>志望コース</t>
    <phoneticPr fontId="5"/>
  </si>
  <si>
    <t>Past history of applying for a certificate of eligibility</t>
  </si>
  <si>
    <t>うち不交付回数</t>
    <rPh sb="2" eb="5">
      <t>フコウフ</t>
    </rPh>
    <rPh sb="5" eb="7">
      <t>カイスウ</t>
    </rPh>
    <phoneticPr fontId="4"/>
  </si>
  <si>
    <t>Times of non-issuance</t>
    <phoneticPr fontId="4"/>
  </si>
  <si>
    <t>Visiting times</t>
    <phoneticPr fontId="4"/>
  </si>
  <si>
    <t>上記「有」を選択した場合、回数</t>
    <rPh sb="0" eb="2">
      <t>ジョウキ</t>
    </rPh>
    <rPh sb="3" eb="4">
      <t>ユウ</t>
    </rPh>
    <rPh sb="6" eb="8">
      <t>センタク</t>
    </rPh>
    <rPh sb="10" eb="12">
      <t>バアイ</t>
    </rPh>
    <rPh sb="13" eb="15">
      <t>カイスウ</t>
    </rPh>
    <phoneticPr fontId="4"/>
  </si>
  <si>
    <t>Fill in the times when the answer is ”Yes”</t>
    <phoneticPr fontId="4"/>
  </si>
  <si>
    <t>犯罪を理由とする処分を受けたこと</t>
    <rPh sb="0" eb="2">
      <t>ハンザイ</t>
    </rPh>
    <rPh sb="3" eb="5">
      <t>リユウ</t>
    </rPh>
    <rPh sb="8" eb="10">
      <t>ショブン</t>
    </rPh>
    <rPh sb="11" eb="12">
      <t>ウ</t>
    </rPh>
    <phoneticPr fontId="4"/>
  </si>
  <si>
    <t>Criminal record in Japan/overseas including traffic violation</t>
    <phoneticPr fontId="4"/>
  </si>
  <si>
    <t>上記「有」を選択した場合、内容</t>
    <rPh sb="0" eb="2">
      <t>ジョウキ</t>
    </rPh>
    <rPh sb="3" eb="4">
      <t>ユウ</t>
    </rPh>
    <rPh sb="6" eb="8">
      <t>センタク</t>
    </rPh>
    <rPh sb="10" eb="12">
      <t>バアイ</t>
    </rPh>
    <rPh sb="13" eb="15">
      <t>ナイヨウ</t>
    </rPh>
    <phoneticPr fontId="4"/>
  </si>
  <si>
    <t>Fill in the  details when the answer is ”Yes”</t>
    <phoneticPr fontId="4"/>
  </si>
  <si>
    <t>強制送還/出国命令の有無</t>
    <rPh sb="0" eb="4">
      <t>キョウセイソウカン</t>
    </rPh>
    <rPh sb="5" eb="7">
      <t>シュッコク</t>
    </rPh>
    <rPh sb="7" eb="9">
      <t>メイレイ</t>
    </rPh>
    <rPh sb="10" eb="12">
      <t>ウム</t>
    </rPh>
    <phoneticPr fontId="4"/>
  </si>
  <si>
    <t>Departure by deportation/departure order</t>
    <phoneticPr fontId="4"/>
  </si>
  <si>
    <t>直近送還歴</t>
    <rPh sb="0" eb="2">
      <t>チョッキン</t>
    </rPh>
    <rPh sb="2" eb="5">
      <t>ソウカンレキ</t>
    </rPh>
    <phoneticPr fontId="4"/>
  </si>
  <si>
    <t>The latest departure
 by deportation</t>
    <phoneticPr fontId="4"/>
  </si>
  <si>
    <t>入学予定年月日</t>
    <rPh sb="0" eb="4">
      <t>ニュウガクヨテイ</t>
    </rPh>
    <rPh sb="4" eb="7">
      <t>ネンガッピ</t>
    </rPh>
    <phoneticPr fontId="4"/>
  </si>
  <si>
    <t>Date of entry</t>
    <phoneticPr fontId="4"/>
  </si>
  <si>
    <t>上陸予定港</t>
    <rPh sb="0" eb="5">
      <t>ジョウリクヨテイコウ</t>
    </rPh>
    <phoneticPr fontId="4"/>
  </si>
  <si>
    <t>Port of entry</t>
    <phoneticPr fontId="4"/>
  </si>
  <si>
    <t>滞在予定期間</t>
    <rPh sb="0" eb="4">
      <t>タイザイヨテイ</t>
    </rPh>
    <rPh sb="4" eb="6">
      <t>キカン</t>
    </rPh>
    <phoneticPr fontId="4"/>
  </si>
  <si>
    <t>Intended length of stay</t>
    <phoneticPr fontId="4"/>
  </si>
  <si>
    <r>
      <t>([</t>
    </r>
    <r>
      <rPr>
        <sz val="9"/>
        <color theme="1"/>
        <rFont val="ＭＳ 明朝"/>
        <family val="1"/>
        <charset val="128"/>
      </rPr>
      <t>有</t>
    </r>
    <r>
      <rPr>
        <sz val="9"/>
        <color theme="1"/>
        <rFont val="Times New Roman"/>
        <family val="1"/>
      </rPr>
      <t>]</t>
    </r>
    <r>
      <rPr>
        <sz val="9"/>
        <color theme="1"/>
        <rFont val="ＭＳ 明朝"/>
        <family val="1"/>
        <charset val="128"/>
      </rPr>
      <t>の場合、下記欄に記入してください。</t>
    </r>
    <r>
      <rPr>
        <sz val="9"/>
        <color theme="1"/>
        <rFont val="Calibri"/>
        <family val="2"/>
      </rPr>
      <t>If yes, please fill in the following columns</t>
    </r>
    <r>
      <rPr>
        <sz val="9"/>
        <color theme="1"/>
        <rFont val="Times New Roman"/>
        <family val="1"/>
      </rPr>
      <t>)</t>
    </r>
    <phoneticPr fontId="4"/>
  </si>
  <si>
    <t>職業</t>
    <rPh sb="0" eb="1">
      <t>ショク</t>
    </rPh>
    <rPh sb="1" eb="2">
      <t>ギョウ</t>
    </rPh>
    <phoneticPr fontId="5"/>
  </si>
  <si>
    <t>電話番号</t>
    <rPh sb="0" eb="1">
      <t>デン</t>
    </rPh>
    <rPh sb="1" eb="2">
      <t>ハナシ</t>
    </rPh>
    <rPh sb="2" eb="3">
      <t>バン</t>
    </rPh>
    <rPh sb="3" eb="4">
      <t>ゴウ</t>
    </rPh>
    <phoneticPr fontId="5"/>
  </si>
  <si>
    <t>勤務先</t>
    <phoneticPr fontId="5"/>
  </si>
  <si>
    <t>現住所</t>
    <phoneticPr fontId="5"/>
  </si>
  <si>
    <t>歳)</t>
    <rPh sb="0" eb="1">
      <t>サイ</t>
    </rPh>
    <phoneticPr fontId="4"/>
  </si>
  <si>
    <t>学校名Name:</t>
    <rPh sb="0" eb="3">
      <t>ガッコウメイ</t>
    </rPh>
    <phoneticPr fontId="4"/>
  </si>
  <si>
    <t xml:space="preserve">住所Address: </t>
    <rPh sb="0" eb="2">
      <t>ジュウショ</t>
    </rPh>
    <phoneticPr fontId="4"/>
  </si>
  <si>
    <t>漢字 (CHINESE LETTERS)　</t>
    <rPh sb="0" eb="2">
      <t>カンジ</t>
    </rPh>
    <phoneticPr fontId="5"/>
  </si>
  <si>
    <t>ローマ字 (ROMAN LETTERS)</t>
    <rPh sb="3" eb="4">
      <t>ジ</t>
    </rPh>
    <phoneticPr fontId="5"/>
  </si>
  <si>
    <t>　　Education Record</t>
    <phoneticPr fontId="5"/>
  </si>
  <si>
    <r>
      <rPr>
        <sz val="16"/>
        <color theme="1"/>
        <rFont val="ＭＳ ゴシック"/>
        <family val="3"/>
        <charset val="128"/>
      </rPr>
      <t>㊞</t>
    </r>
    <phoneticPr fontId="4"/>
  </si>
  <si>
    <t>　　Date</t>
    <phoneticPr fontId="5"/>
  </si>
  <si>
    <t>～</t>
    <phoneticPr fontId="4"/>
  </si>
  <si>
    <r>
      <rPr>
        <sz val="10"/>
        <color theme="1"/>
        <rFont val="游ゴシック"/>
        <family val="2"/>
        <charset val="128"/>
      </rPr>
      <t>(</t>
    </r>
    <r>
      <rPr>
        <sz val="10"/>
        <color theme="1"/>
        <rFont val="Microsoft YaHei"/>
        <family val="2"/>
        <charset val="134"/>
      </rPr>
      <t>小学校から順次記入してください。Please list from the elementary school.</t>
    </r>
    <r>
      <rPr>
        <sz val="10"/>
        <color theme="1"/>
        <rFont val="游ゴシック"/>
        <family val="2"/>
        <charset val="128"/>
      </rPr>
      <t>)</t>
    </r>
    <phoneticPr fontId="5"/>
  </si>
  <si>
    <t xml:space="preserve">小学校        Elementary School </t>
  </si>
  <si>
    <t>中学校          Junior High School</t>
  </si>
  <si>
    <t>高等学校        Senior High School</t>
  </si>
  <si>
    <t>入学年月
(Admission date)</t>
    <phoneticPr fontId="4"/>
  </si>
  <si>
    <t>終了年月
(Graduation date)</t>
    <rPh sb="0" eb="2">
      <t>シュウリョウ</t>
    </rPh>
    <phoneticPr fontId="4"/>
  </si>
  <si>
    <t>在籍状況
Enrollment status</t>
    <rPh sb="0" eb="2">
      <t>ザイセキ</t>
    </rPh>
    <rPh sb="2" eb="4">
      <t>ジョウキョウ</t>
    </rPh>
    <phoneticPr fontId="5"/>
  </si>
  <si>
    <t>在籍状況
Enrollment status</t>
    <phoneticPr fontId="51"/>
  </si>
  <si>
    <t>学 校 名
Name of School</t>
    <phoneticPr fontId="51"/>
  </si>
  <si>
    <t>卒業(見込み)年月
Date of  graduation</t>
    <phoneticPr fontId="5"/>
  </si>
  <si>
    <r>
      <t>最終学歴状況
L</t>
    </r>
    <r>
      <rPr>
        <sz val="11"/>
        <rFont val="ＭＳ Ｐゴシック"/>
        <family val="3"/>
        <charset val="128"/>
      </rPr>
      <t>ast or Present School</t>
    </r>
  </si>
  <si>
    <t>年Years</t>
    <phoneticPr fontId="5"/>
  </si>
  <si>
    <t>経費支弁者</t>
    <rPh sb="0" eb="2">
      <t>ケイヒ</t>
    </rPh>
    <rPh sb="2" eb="4">
      <t>シベン</t>
    </rPh>
    <rPh sb="4" eb="5">
      <t>シャ</t>
    </rPh>
    <phoneticPr fontId="5"/>
  </si>
  <si>
    <t>Landline Phone</t>
    <phoneticPr fontId="5"/>
  </si>
  <si>
    <t>Company Telephone</t>
    <phoneticPr fontId="5"/>
  </si>
  <si>
    <t>Annual income (local currency)</t>
    <phoneticPr fontId="5"/>
  </si>
  <si>
    <t>Annual income converted to yen</t>
    <phoneticPr fontId="5"/>
  </si>
  <si>
    <t>円</t>
    <rPh sb="0" eb="1">
      <t>エン</t>
    </rPh>
    <phoneticPr fontId="4"/>
  </si>
  <si>
    <t>Yen</t>
    <phoneticPr fontId="4"/>
  </si>
  <si>
    <t>年収円換算額</t>
    <rPh sb="0" eb="1">
      <t>ネン</t>
    </rPh>
    <rPh sb="1" eb="2">
      <t>オサム</t>
    </rPh>
    <rPh sb="2" eb="3">
      <t>エン</t>
    </rPh>
    <rPh sb="3" eb="5">
      <t>カンサン</t>
    </rPh>
    <rPh sb="5" eb="6">
      <t>ガク</t>
    </rPh>
    <phoneticPr fontId="5"/>
  </si>
  <si>
    <t>年収額(現地通貨)</t>
    <rPh sb="0" eb="1">
      <t>ネン</t>
    </rPh>
    <rPh sb="1" eb="2">
      <t>オサム</t>
    </rPh>
    <rPh sb="2" eb="3">
      <t>ガク</t>
    </rPh>
    <rPh sb="4" eb="6">
      <t>ゲンチ</t>
    </rPh>
    <rPh sb="6" eb="8">
      <t>ツウカ</t>
    </rPh>
    <phoneticPr fontId="5"/>
  </si>
  <si>
    <t>Exchange rate</t>
    <phoneticPr fontId="5"/>
  </si>
  <si>
    <t>現地通貨</t>
    <rPh sb="0" eb="4">
      <t>ゲンチツウカ</t>
    </rPh>
    <phoneticPr fontId="5"/>
  </si>
  <si>
    <t>Local currency</t>
    <phoneticPr fontId="5"/>
  </si>
  <si>
    <t>為替レート/円</t>
    <rPh sb="0" eb="2">
      <t>カワセ</t>
    </rPh>
    <rPh sb="6" eb="7">
      <t>エン</t>
    </rPh>
    <phoneticPr fontId="5"/>
  </si>
  <si>
    <t>JPY(円)</t>
  </si>
  <si>
    <t>CNY(人民元)</t>
  </si>
  <si>
    <t>NPR(ネパールルピー)</t>
  </si>
  <si>
    <t>VND(ベトナムドン)</t>
  </si>
  <si>
    <t>LKR(スリランカルビー)</t>
  </si>
  <si>
    <t>NGN(ナイジェリアナイラ)</t>
  </si>
  <si>
    <t>MYK(ミヤンマークヤット)</t>
  </si>
  <si>
    <t>PKR(パキスタンルビー)</t>
  </si>
  <si>
    <t>PHP(フィリピンペソ)</t>
  </si>
  <si>
    <t>BDT(バングラデシュタカ)</t>
  </si>
  <si>
    <t>CAR(カンボジアリヤル)</t>
  </si>
  <si>
    <t>INR(インドルピー)</t>
  </si>
  <si>
    <t>IDR(インドネシアルピー)</t>
  </si>
  <si>
    <t>MYR(マレーシアリンギッド)</t>
  </si>
  <si>
    <t>KRW(韓国ウォン)</t>
  </si>
  <si>
    <t>TWD(台湾ドル)</t>
  </si>
  <si>
    <t>EUR(ユーロ)</t>
  </si>
  <si>
    <t>USD(アメリカドル)</t>
  </si>
  <si>
    <t>GBP(イギリスポンド)</t>
  </si>
  <si>
    <t>CAD(カナダドル)</t>
  </si>
  <si>
    <t>SEK(スウェーデンクローネ)</t>
  </si>
  <si>
    <t>DKK(デンマーククローネ)</t>
  </si>
  <si>
    <t>AUD(オーストラリアドル)</t>
  </si>
  <si>
    <t>NZD(ニュージーランドドル)</t>
  </si>
  <si>
    <t>HKD(香港ドル)</t>
  </si>
  <si>
    <t>SGD(シンガポールドル)</t>
  </si>
  <si>
    <t>LAK(ラオスキャプ)</t>
  </si>
  <si>
    <t>THB(タイバーツ)</t>
  </si>
  <si>
    <t>SUR(ロシアルーブル)</t>
  </si>
  <si>
    <t>TRL(トルコリラ)</t>
  </si>
  <si>
    <t>AED(UAEディルハム)</t>
  </si>
  <si>
    <t>BRL(ブラジルレアル)</t>
  </si>
  <si>
    <t>DZD(アルジェリアディナール)</t>
  </si>
  <si>
    <t>MXN(メキシコペソ)</t>
  </si>
  <si>
    <t>退職年月日Quitting Date</t>
    <phoneticPr fontId="5"/>
  </si>
  <si>
    <t>就職年月日Starting date</t>
    <rPh sb="0" eb="2">
      <t>シュウショク</t>
    </rPh>
    <rPh sb="2" eb="5">
      <t>ネンガッピ</t>
    </rPh>
    <phoneticPr fontId="5"/>
  </si>
  <si>
    <t>勤務先名Company Name</t>
    <rPh sb="0" eb="4">
      <t>キンムサキメイ</t>
    </rPh>
    <phoneticPr fontId="5"/>
  </si>
  <si>
    <t>①</t>
    <phoneticPr fontId="5"/>
  </si>
  <si>
    <t>②</t>
    <phoneticPr fontId="5"/>
  </si>
  <si>
    <t>③</t>
    <phoneticPr fontId="5"/>
  </si>
  <si>
    <t>経歴</t>
    <rPh sb="0" eb="2">
      <t>ケイレキ</t>
    </rPh>
    <phoneticPr fontId="5"/>
  </si>
  <si>
    <r>
      <t>　　Professional Career</t>
    </r>
    <r>
      <rPr>
        <b/>
        <sz val="10"/>
        <color theme="1"/>
        <rFont val="Microsoft YaHei"/>
        <family val="2"/>
        <charset val="134"/>
      </rPr>
      <t>（就職年月日順に記載すること）</t>
    </r>
    <r>
      <rPr>
        <b/>
        <sz val="10"/>
        <color theme="1"/>
        <rFont val="Calibri"/>
        <family val="2"/>
      </rPr>
      <t>Business Experience (from the oldest to the newest)</t>
    </r>
    <phoneticPr fontId="5"/>
  </si>
  <si>
    <r>
      <t>修学年数 （小学校～最終学歴）</t>
    </r>
    <r>
      <rPr>
        <b/>
        <sz val="12"/>
        <rFont val="Calibri"/>
        <family val="2"/>
      </rPr>
      <t>Total period of education (from elementary school to last institution)</t>
    </r>
    <phoneticPr fontId="51"/>
  </si>
  <si>
    <r>
      <rPr>
        <sz val="12"/>
        <color theme="1"/>
        <rFont val="Microsoft YaHei"/>
        <family val="2"/>
        <charset val="134"/>
      </rPr>
      <t>始期</t>
    </r>
    <r>
      <rPr>
        <sz val="12"/>
        <color theme="1"/>
        <rFont val="Calibri"/>
        <family val="2"/>
      </rPr>
      <t>Start</t>
    </r>
    <rPh sb="0" eb="2">
      <t>シキ</t>
    </rPh>
    <phoneticPr fontId="5"/>
  </si>
  <si>
    <r>
      <rPr>
        <sz val="12"/>
        <color theme="1"/>
        <rFont val="Microsoft YaHei"/>
        <family val="2"/>
        <charset val="134"/>
      </rPr>
      <t>終期</t>
    </r>
    <r>
      <rPr>
        <sz val="12"/>
        <color theme="1"/>
        <rFont val="Calibri"/>
        <family val="2"/>
      </rPr>
      <t>Finish</t>
    </r>
    <rPh sb="0" eb="2">
      <t>シュウキ</t>
    </rPh>
    <phoneticPr fontId="5"/>
  </si>
  <si>
    <r>
      <rPr>
        <sz val="12"/>
        <color theme="1"/>
        <rFont val="Microsoft YaHei"/>
        <family val="2"/>
        <charset val="134"/>
      </rPr>
      <t>経歴</t>
    </r>
    <r>
      <rPr>
        <sz val="12"/>
        <color theme="1"/>
        <rFont val="Calibri"/>
        <family val="2"/>
      </rPr>
      <t xml:space="preserve"> Personal history</t>
    </r>
    <rPh sb="0" eb="2">
      <t>ケイレキ</t>
    </rPh>
    <phoneticPr fontId="5"/>
  </si>
  <si>
    <r>
      <rPr>
        <sz val="12"/>
        <color theme="1"/>
        <rFont val="Microsoft YaHei"/>
        <family val="2"/>
        <charset val="134"/>
      </rPr>
      <t>経歴</t>
    </r>
    <r>
      <rPr>
        <sz val="12"/>
        <color theme="1"/>
        <rFont val="Calibri"/>
        <family val="2"/>
      </rPr>
      <t xml:space="preserve"> Personal history</t>
    </r>
    <phoneticPr fontId="5"/>
  </si>
  <si>
    <r>
      <rPr>
        <b/>
        <sz val="12"/>
        <color theme="1"/>
        <rFont val="ＭＳ Ｐゴシック"/>
        <family val="2"/>
        <charset val="128"/>
      </rPr>
      <t>4</t>
    </r>
    <r>
      <rPr>
        <b/>
        <sz val="12"/>
        <color theme="1"/>
        <rFont val="Microsoft YaHei"/>
        <family val="2"/>
        <charset val="134"/>
      </rPr>
      <t>.</t>
    </r>
    <phoneticPr fontId="5"/>
  </si>
  <si>
    <t>2024版</t>
    <rPh sb="4" eb="5">
      <t>バン</t>
    </rPh>
    <phoneticPr fontId="4"/>
  </si>
  <si>
    <r>
      <t>秀</t>
    </r>
    <r>
      <rPr>
        <sz val="14"/>
        <color theme="1"/>
        <rFont val="ＭＳ Ｐゴシック"/>
        <family val="2"/>
        <charset val="128"/>
      </rPr>
      <t xml:space="preserve"> </t>
    </r>
    <r>
      <rPr>
        <sz val="14"/>
        <color theme="1"/>
        <rFont val="Microsoft YaHei"/>
        <family val="2"/>
        <charset val="134"/>
      </rPr>
      <t xml:space="preserve"> 徳</t>
    </r>
    <r>
      <rPr>
        <sz val="14"/>
        <color theme="1"/>
        <rFont val="ＭＳ Ｐゴシック"/>
        <family val="2"/>
        <charset val="128"/>
      </rPr>
      <t xml:space="preserve"> </t>
    </r>
    <r>
      <rPr>
        <sz val="14"/>
        <color theme="1"/>
        <rFont val="Microsoft YaHei"/>
        <family val="2"/>
        <charset val="134"/>
      </rPr>
      <t xml:space="preserve"> 教 </t>
    </r>
    <r>
      <rPr>
        <sz val="14"/>
        <color theme="1"/>
        <rFont val="ＭＳ Ｐゴシック"/>
        <family val="2"/>
        <charset val="128"/>
      </rPr>
      <t xml:space="preserve"> </t>
    </r>
    <r>
      <rPr>
        <sz val="14"/>
        <color theme="1"/>
        <rFont val="Microsoft YaHei"/>
        <family val="2"/>
        <charset val="134"/>
      </rPr>
      <t xml:space="preserve">育 </t>
    </r>
    <r>
      <rPr>
        <sz val="14"/>
        <color theme="1"/>
        <rFont val="ＭＳ Ｐゴシック"/>
        <family val="2"/>
        <charset val="128"/>
      </rPr>
      <t xml:space="preserve"> </t>
    </r>
    <r>
      <rPr>
        <sz val="14"/>
        <color theme="1"/>
        <rFont val="Microsoft YaHei"/>
        <family val="2"/>
        <charset val="134"/>
      </rPr>
      <t xml:space="preserve">学 </t>
    </r>
    <r>
      <rPr>
        <sz val="14"/>
        <color theme="1"/>
        <rFont val="ＭＳ Ｐゴシック"/>
        <family val="2"/>
        <charset val="128"/>
      </rPr>
      <t xml:space="preserve"> </t>
    </r>
    <r>
      <rPr>
        <sz val="14"/>
        <color theme="1"/>
        <rFont val="Microsoft YaHei"/>
        <family val="2"/>
        <charset val="134"/>
      </rPr>
      <t>院</t>
    </r>
    <phoneticPr fontId="5"/>
  </si>
  <si>
    <r>
      <rPr>
        <b/>
        <sz val="12"/>
        <color theme="1"/>
        <rFont val="ＭＳ Ｐゴシック"/>
        <family val="2"/>
        <charset val="128"/>
      </rPr>
      <t>5</t>
    </r>
    <r>
      <rPr>
        <b/>
        <sz val="12"/>
        <color theme="1"/>
        <rFont val="Microsoft YaHei"/>
        <family val="2"/>
        <charset val="134"/>
      </rPr>
      <t>.</t>
    </r>
    <phoneticPr fontId="5"/>
  </si>
  <si>
    <t>日本語能力</t>
    <rPh sb="3" eb="5">
      <t>ノウリョク</t>
    </rPh>
    <phoneticPr fontId="5"/>
  </si>
  <si>
    <t>日本語教育を受けた教育機関及び期間</t>
    <phoneticPr fontId="5"/>
  </si>
  <si>
    <t>Organization and period to have received Japanese language education</t>
    <phoneticPr fontId="5"/>
  </si>
  <si>
    <t>機関名　Organization</t>
    <rPh sb="0" eb="2">
      <t>キカン</t>
    </rPh>
    <rPh sb="2" eb="3">
      <t>メイ</t>
    </rPh>
    <phoneticPr fontId="5"/>
  </si>
  <si>
    <t>学習期間　Studying Period</t>
    <rPh sb="0" eb="2">
      <t>ガクシュウ</t>
    </rPh>
    <rPh sb="2" eb="4">
      <t>キカン</t>
    </rPh>
    <phoneticPr fontId="5"/>
  </si>
  <si>
    <r>
      <t>総学習時間数</t>
    </r>
    <r>
      <rPr>
        <sz val="11"/>
        <color theme="1"/>
        <rFont val="ＭＳ Ｐゴシック"/>
        <family val="2"/>
        <charset val="128"/>
      </rPr>
      <t xml:space="preserve"> </t>
    </r>
    <r>
      <rPr>
        <sz val="11"/>
        <color theme="1"/>
        <rFont val="Calibri"/>
        <family val="2"/>
      </rPr>
      <t>Total study hours</t>
    </r>
    <rPh sb="0" eb="1">
      <t>ソウ</t>
    </rPh>
    <rPh sb="1" eb="3">
      <t>ガクシュウ</t>
    </rPh>
    <rPh sb="3" eb="6">
      <t>ジカンスウ</t>
    </rPh>
    <phoneticPr fontId="5"/>
  </si>
  <si>
    <r>
      <t>時間</t>
    </r>
    <r>
      <rPr>
        <sz val="11"/>
        <color theme="1"/>
        <rFont val="Calibri"/>
        <family val="2"/>
      </rPr>
      <t>Hours</t>
    </r>
    <rPh sb="0" eb="2">
      <t>ジカン</t>
    </rPh>
    <phoneticPr fontId="5"/>
  </si>
  <si>
    <r>
      <t>時間</t>
    </r>
    <r>
      <rPr>
        <sz val="10"/>
        <color theme="1"/>
        <rFont val="Calibri"/>
        <family val="2"/>
      </rPr>
      <t>Hours</t>
    </r>
    <phoneticPr fontId="5"/>
  </si>
  <si>
    <t>Japanese Language ability</t>
    <phoneticPr fontId="5"/>
  </si>
  <si>
    <t>試験名</t>
    <rPh sb="0" eb="3">
      <t>シケンメイ</t>
    </rPh>
    <phoneticPr fontId="5"/>
  </si>
  <si>
    <t>Name of the test</t>
    <phoneticPr fontId="5"/>
  </si>
  <si>
    <t>Test date</t>
    <phoneticPr fontId="5"/>
  </si>
  <si>
    <t>級又は点数</t>
    <phoneticPr fontId="5"/>
  </si>
  <si>
    <t>Attained Level or Score</t>
    <phoneticPr fontId="5"/>
  </si>
  <si>
    <t>日本での進学</t>
    <rPh sb="0" eb="2">
      <t>ニホン</t>
    </rPh>
    <rPh sb="4" eb="6">
      <t>シンガク</t>
    </rPh>
    <phoneticPr fontId="5"/>
  </si>
  <si>
    <t>Entry school of higher education in Japan</t>
    <phoneticPr fontId="5"/>
  </si>
  <si>
    <t>Find work in Japan</t>
    <phoneticPr fontId="5"/>
  </si>
  <si>
    <r>
      <t xml:space="preserve">志願専攻
</t>
    </r>
    <r>
      <rPr>
        <sz val="8"/>
        <color theme="1"/>
        <rFont val="Microsoft YaHei"/>
        <family val="2"/>
        <charset val="134"/>
      </rPr>
      <t>Major</t>
    </r>
    <rPh sb="0" eb="1">
      <t>ココロザシ</t>
    </rPh>
    <rPh sb="1" eb="2">
      <t>ガン</t>
    </rPh>
    <rPh sb="2" eb="3">
      <t>セン</t>
    </rPh>
    <rPh sb="3" eb="4">
      <t>オサム</t>
    </rPh>
    <phoneticPr fontId="5"/>
  </si>
  <si>
    <r>
      <rPr>
        <sz val="11"/>
        <color theme="1"/>
        <rFont val="Microsoft YaHei"/>
        <family val="2"/>
        <charset val="134"/>
      </rPr>
      <t xml:space="preserve">進学予定校
</t>
    </r>
    <r>
      <rPr>
        <sz val="9"/>
        <color theme="1"/>
        <rFont val="Microsoft YaHei"/>
        <family val="2"/>
        <charset val="134"/>
      </rPr>
      <t>Name of School</t>
    </r>
    <phoneticPr fontId="5"/>
  </si>
  <si>
    <t>「その他」を選択した場合</t>
    <rPh sb="3" eb="4">
      <t>タ</t>
    </rPh>
    <rPh sb="6" eb="8">
      <t>センタク</t>
    </rPh>
    <rPh sb="10" eb="12">
      <t>バアイ</t>
    </rPh>
    <phoneticPr fontId="5"/>
  </si>
  <si>
    <t>If checked [others]</t>
    <phoneticPr fontId="5"/>
  </si>
  <si>
    <t>詳細を記入して下さい</t>
    <rPh sb="0" eb="2">
      <t>ショウサイ</t>
    </rPh>
    <rPh sb="3" eb="5">
      <t>キニュウ</t>
    </rPh>
    <rPh sb="7" eb="8">
      <t>クダ</t>
    </rPh>
    <phoneticPr fontId="5"/>
  </si>
  <si>
    <t>□</t>
  </si>
  <si>
    <t>Others</t>
    <phoneticPr fontId="5"/>
  </si>
  <si>
    <t>日本での就職</t>
    <rPh sb="0" eb="2">
      <t>ニホン</t>
    </rPh>
    <rPh sb="4" eb="6">
      <t>シュウショク</t>
    </rPh>
    <phoneticPr fontId="5"/>
  </si>
  <si>
    <t>本校修了後の予定</t>
    <rPh sb="2" eb="5">
      <t>シュウリョウゴ</t>
    </rPh>
    <phoneticPr fontId="5"/>
  </si>
  <si>
    <t>続柄</t>
    <rPh sb="0" eb="1">
      <t>ゾク</t>
    </rPh>
    <rPh sb="1" eb="2">
      <t>エ</t>
    </rPh>
    <phoneticPr fontId="4"/>
  </si>
  <si>
    <t>職業</t>
    <phoneticPr fontId="5"/>
  </si>
  <si>
    <t>住所</t>
    <rPh sb="0" eb="1">
      <t>ジュウ</t>
    </rPh>
    <rPh sb="1" eb="2">
      <t>ショ</t>
    </rPh>
    <phoneticPr fontId="5"/>
  </si>
  <si>
    <t>続柄</t>
    <rPh sb="0" eb="1">
      <t>エ</t>
    </rPh>
    <phoneticPr fontId="4"/>
  </si>
  <si>
    <r>
      <t xml:space="preserve">Plans after </t>
    </r>
    <r>
      <rPr>
        <b/>
        <sz val="11"/>
        <color theme="1"/>
        <rFont val="ＭＳ Ｐゴシック"/>
        <family val="2"/>
        <charset val="128"/>
      </rPr>
      <t>graduation</t>
    </r>
    <phoneticPr fontId="5"/>
  </si>
  <si>
    <r>
      <rPr>
        <b/>
        <sz val="11"/>
        <color theme="1"/>
        <rFont val="Microsoft YaHei"/>
        <family val="2"/>
        <charset val="134"/>
      </rPr>
      <t>　</t>
    </r>
    <r>
      <rPr>
        <b/>
        <sz val="11"/>
        <color theme="1"/>
        <rFont val="Calibri"/>
        <family val="2"/>
      </rPr>
      <t xml:space="preserve">Reasons for learning Japanese: </t>
    </r>
    <phoneticPr fontId="5"/>
  </si>
  <si>
    <t>申 請 者 氏 名</t>
    <rPh sb="0" eb="1">
      <t>サル</t>
    </rPh>
    <rPh sb="2" eb="3">
      <t>ショウ</t>
    </rPh>
    <rPh sb="4" eb="5">
      <t>モノ</t>
    </rPh>
    <rPh sb="6" eb="7">
      <t>シ</t>
    </rPh>
    <rPh sb="8" eb="9">
      <t>メイ</t>
    </rPh>
    <phoneticPr fontId="5"/>
  </si>
  <si>
    <t>経 費 支 弁 書</t>
    <phoneticPr fontId="5"/>
  </si>
  <si>
    <t>Letter of Financial Support</t>
    <phoneticPr fontId="4"/>
  </si>
  <si>
    <t>To: The Minister of Justice of Japan</t>
    <phoneticPr fontId="5"/>
  </si>
  <si>
    <t>China</t>
  </si>
  <si>
    <t>ベトナム</t>
  </si>
  <si>
    <t>Viet Nam</t>
  </si>
  <si>
    <t>ネパール</t>
  </si>
  <si>
    <t>Nepal</t>
  </si>
  <si>
    <t>Korea</t>
  </si>
  <si>
    <t>インドネシア</t>
  </si>
  <si>
    <t>Indonesia</t>
  </si>
  <si>
    <t>台湾</t>
  </si>
  <si>
    <t>Taiwan</t>
  </si>
  <si>
    <t>ミャンマー</t>
  </si>
  <si>
    <t>Myanmar</t>
  </si>
  <si>
    <t>タイ</t>
  </si>
  <si>
    <t>Thailand</t>
  </si>
  <si>
    <t>スリランカ</t>
  </si>
  <si>
    <t>Sri Lanka</t>
  </si>
  <si>
    <t>バングラデシュ</t>
  </si>
  <si>
    <t>Bangladesh</t>
  </si>
  <si>
    <t>マレーシア</t>
  </si>
  <si>
    <t>Malaysia</t>
  </si>
  <si>
    <t>モンゴル</t>
  </si>
  <si>
    <t>Mongolia</t>
  </si>
  <si>
    <t>インド</t>
  </si>
  <si>
    <t>India</t>
  </si>
  <si>
    <t>フィリピン</t>
  </si>
  <si>
    <t>Philippines</t>
  </si>
  <si>
    <t>USA</t>
  </si>
  <si>
    <t>ウズベキスタン</t>
  </si>
  <si>
    <t>Uzbekistan</t>
  </si>
  <si>
    <t>フランス</t>
  </si>
  <si>
    <t>France</t>
  </si>
  <si>
    <t>カンボジア</t>
  </si>
  <si>
    <t>Cambodia</t>
  </si>
  <si>
    <t>ドイツ</t>
  </si>
  <si>
    <t>Germany</t>
  </si>
  <si>
    <t>ロシア</t>
  </si>
  <si>
    <t>Russia</t>
  </si>
  <si>
    <t>ブラジル</t>
  </si>
  <si>
    <t>Brazil</t>
  </si>
  <si>
    <t>パキスタン</t>
  </si>
  <si>
    <t>Pakistan</t>
  </si>
  <si>
    <t>英国</t>
  </si>
  <si>
    <t>United Kingdom</t>
  </si>
  <si>
    <t>イタリア</t>
  </si>
  <si>
    <t>Italy</t>
  </si>
  <si>
    <t>エジプト</t>
  </si>
  <si>
    <t>Egypt</t>
  </si>
  <si>
    <t>シンガポール</t>
  </si>
  <si>
    <t>Singapore</t>
  </si>
  <si>
    <t>メキシコ</t>
  </si>
  <si>
    <t>Mexico</t>
  </si>
  <si>
    <t>カナダ</t>
  </si>
  <si>
    <t>Canada</t>
  </si>
  <si>
    <t>ラオス</t>
  </si>
  <si>
    <t>Laos</t>
  </si>
  <si>
    <t>スペイン</t>
  </si>
  <si>
    <t>Spain</t>
  </si>
  <si>
    <t>日本</t>
    <rPh sb="0" eb="2">
      <t>ニホン</t>
    </rPh>
    <phoneticPr fontId="21"/>
  </si>
  <si>
    <t>Japan</t>
  </si>
  <si>
    <r>
      <t>漢字</t>
    </r>
    <r>
      <rPr>
        <sz val="12"/>
        <color theme="1"/>
        <rFont val="ＭＳ ゴシック"/>
        <family val="2"/>
        <charset val="128"/>
      </rPr>
      <t xml:space="preserve"> </t>
    </r>
    <r>
      <rPr>
        <sz val="12"/>
        <color theme="1"/>
        <rFont val="Calibri"/>
        <family val="2"/>
      </rPr>
      <t>(CHINESE LETTERS)</t>
    </r>
    <r>
      <rPr>
        <sz val="12"/>
        <color theme="1"/>
        <rFont val="ＭＳ ゴシック"/>
        <family val="3"/>
        <charset val="128"/>
      </rPr>
      <t>　</t>
    </r>
    <rPh sb="0" eb="2">
      <t>カンジ</t>
    </rPh>
    <phoneticPr fontId="5"/>
  </si>
  <si>
    <r>
      <t>ローマ字</t>
    </r>
    <r>
      <rPr>
        <sz val="12"/>
        <color theme="1"/>
        <rFont val="Calibri"/>
        <family val="2"/>
      </rPr>
      <t xml:space="preserve"> (ROMAN LETTERS)</t>
    </r>
    <rPh sb="3" eb="4">
      <t>ジ</t>
    </rPh>
    <phoneticPr fontId="5"/>
  </si>
  <si>
    <t xml:space="preserve">  私は、このたび、上記の者が日本国に在留中または入国した場合の経費支弁者になりましたので、下記のとおり経費支弁の引き受け経緯を説明するとともに、経費支弁について証明します。</t>
    <phoneticPr fontId="5"/>
  </si>
  <si>
    <t xml:space="preserve">    I have become a supporter of the above applicant during his/her stay in Japan, and therefore I would like to explain the reason for support and make the following statement.</t>
    <phoneticPr fontId="5"/>
  </si>
  <si>
    <r>
      <t>1.経費支弁の引き受け経緯</t>
    </r>
    <r>
      <rPr>
        <sz val="12"/>
        <color theme="1"/>
        <rFont val="ＭＳ Ｐゴシック"/>
        <family val="3"/>
        <charset val="128"/>
      </rPr>
      <t>（申請者の経費の支弁を引き受けた経緯及び申請者との関係について具体的に記載してください。）</t>
    </r>
    <phoneticPr fontId="5"/>
  </si>
  <si>
    <t xml:space="preserve">    REASON FOR THE SUPPORT (Explain the circumstance and the relationship between yourself and the applicant in detail.)</t>
    <phoneticPr fontId="5"/>
  </si>
  <si>
    <t xml:space="preserve"> 2.経費支弁内容</t>
    <phoneticPr fontId="5"/>
  </si>
  <si>
    <t xml:space="preserve">      I hereby solemnly undertake to support the above applicant during his /her stay in Japan. Should the applicant apply for renewal of  residency, I will submit  prove the fact that his/her living expenses are being supported.</t>
    <phoneticPr fontId="5"/>
  </si>
  <si>
    <t xml:space="preserve">    また、上記の者が在留期間中更新許可申請の際には、送金証明書又は本人名義の預金通帳（送金事実、経費支弁事実 が記載されたもの）の写し等で、生活費等の支弁事実を明らかにする書類を提出します。</t>
    <phoneticPr fontId="5"/>
  </si>
  <si>
    <t>3.支弁方法（提出した残高証明書の金融機関からの送金・振込み等支弁方法を具体的にご記入ください。また、残高証明書の金融機関からの送金を行えない場合、具体的にどのように送金をするかご記入ください。）</t>
    <phoneticPr fontId="5"/>
  </si>
  <si>
    <t xml:space="preserve">    Please specify details how to send remittance / transfer etc. from the financial institution of the submitted balance certificate. Also, if you are not able to remit money through the financial institution of the balance certificate please explain in details how to transfer money. </t>
    <phoneticPr fontId="5"/>
  </si>
  <si>
    <r>
      <t>上記の通り相違ありません。</t>
    </r>
    <r>
      <rPr>
        <sz val="14"/>
        <color theme="1"/>
        <rFont val="Calibri"/>
        <family val="2"/>
      </rPr>
      <t>(I hereby declare the above statement is true and that I wrote the document by myself.)</t>
    </r>
    <rPh sb="0" eb="2">
      <t>ジョウキ</t>
    </rPh>
    <rPh sb="3" eb="4">
      <t>ドオ</t>
    </rPh>
    <rPh sb="5" eb="6">
      <t>ソウ</t>
    </rPh>
    <rPh sb="6" eb="7">
      <t>チガ</t>
    </rPh>
    <phoneticPr fontId="5"/>
  </si>
  <si>
    <t>Permanent address:</t>
    <phoneticPr fontId="5"/>
  </si>
  <si>
    <t>戸籍住所:</t>
    <rPh sb="2" eb="4">
      <t>ジュウショ</t>
    </rPh>
    <phoneticPr fontId="4"/>
  </si>
  <si>
    <t>Present address:</t>
    <phoneticPr fontId="5"/>
  </si>
  <si>
    <t>現住所:</t>
    <rPh sb="0" eb="1">
      <t>ゲン</t>
    </rPh>
    <rPh sb="1" eb="3">
      <t>ジュウショ</t>
    </rPh>
    <phoneticPr fontId="4"/>
  </si>
  <si>
    <t>電話:</t>
    <rPh sb="0" eb="2">
      <t>デンワ</t>
    </rPh>
    <phoneticPr fontId="4"/>
  </si>
  <si>
    <t>Telephone number:</t>
    <phoneticPr fontId="5"/>
  </si>
  <si>
    <t>氏名(署名)：</t>
    <phoneticPr fontId="4"/>
  </si>
  <si>
    <t>Date of Filling</t>
    <phoneticPr fontId="4"/>
  </si>
  <si>
    <t>学生との関係：</t>
    <phoneticPr fontId="4"/>
  </si>
  <si>
    <t>Relationship with Student</t>
    <phoneticPr fontId="4"/>
  </si>
  <si>
    <t>FINANCIAL SUPPORTER</t>
    <phoneticPr fontId="5"/>
  </si>
  <si>
    <r>
      <t>FINANCIAL SUPPORTER</t>
    </r>
    <r>
      <rPr>
        <sz val="14"/>
        <color theme="1"/>
        <rFont val="ＭＳ Ｐゴシック"/>
        <family val="3"/>
        <charset val="128"/>
      </rPr>
      <t>①</t>
    </r>
    <r>
      <rPr>
        <sz val="14"/>
        <color theme="1"/>
        <rFont val="Calibri"/>
        <family val="2"/>
      </rPr>
      <t xml:space="preserve"> </t>
    </r>
    <phoneticPr fontId="5"/>
  </si>
  <si>
    <r>
      <t>FINANCIAL SUPPORTER</t>
    </r>
    <r>
      <rPr>
        <sz val="14"/>
        <color theme="1"/>
        <rFont val="ＭＳ Ｐゴシック"/>
        <family val="3"/>
        <charset val="128"/>
      </rPr>
      <t>②</t>
    </r>
    <phoneticPr fontId="5"/>
  </si>
  <si>
    <t>Tuition Fees</t>
    <phoneticPr fontId="5"/>
  </si>
  <si>
    <t>Annual Tuition Fee</t>
    <phoneticPr fontId="5"/>
  </si>
  <si>
    <t>様式2-1</t>
    <phoneticPr fontId="5"/>
  </si>
  <si>
    <t>秀  徳  教  育  学  院</t>
    <phoneticPr fontId="5"/>
  </si>
  <si>
    <t>入学前</t>
    <phoneticPr fontId="4"/>
  </si>
  <si>
    <t>大韓民国</t>
    <rPh sb="0" eb="4">
      <t>ダイカンミンコク</t>
    </rPh>
    <phoneticPr fontId="4"/>
  </si>
  <si>
    <t>米国</t>
    <rPh sb="0" eb="2">
      <t>ベイコク</t>
    </rPh>
    <phoneticPr fontId="4"/>
  </si>
  <si>
    <r>
      <t>実学習時間数</t>
    </r>
    <r>
      <rPr>
        <sz val="11"/>
        <color theme="1"/>
        <rFont val="Microsoft YaHei"/>
        <family val="2"/>
      </rPr>
      <t xml:space="preserve"> Completed study hours</t>
    </r>
    <rPh sb="0" eb="1">
      <t>ジツ</t>
    </rPh>
    <phoneticPr fontId="5"/>
  </si>
  <si>
    <t>有</t>
    <rPh sb="0" eb="1">
      <t>アリ</t>
    </rPh>
    <phoneticPr fontId="4"/>
  </si>
  <si>
    <t>03-3810-2010</t>
    <phoneticPr fontId="4"/>
  </si>
  <si>
    <t>東京都北区田端新町1-27-16</t>
    <phoneticPr fontId="4"/>
  </si>
  <si>
    <t>受け入れ校の職員</t>
    <rPh sb="0" eb="1">
      <t>ウ</t>
    </rPh>
    <rPh sb="2" eb="3">
      <t>イ</t>
    </rPh>
    <rPh sb="4" eb="5">
      <t>コウ</t>
    </rPh>
    <phoneticPr fontId="4"/>
  </si>
  <si>
    <t>入学金・授業料等77万円については入学時に納入予定</t>
    <phoneticPr fontId="4"/>
  </si>
  <si>
    <r>
      <t>　　Personal history</t>
    </r>
    <r>
      <rPr>
        <b/>
        <sz val="10"/>
        <color theme="1"/>
        <rFont val="Microsoft YaHei"/>
        <family val="2"/>
        <charset val="134"/>
      </rPr>
      <t>（</t>
    </r>
    <r>
      <rPr>
        <b/>
        <sz val="10"/>
        <color rgb="FFFF0000"/>
        <rFont val="Microsoft YaHei"/>
        <family val="2"/>
        <charset val="134"/>
      </rPr>
      <t>直近5年の職歴及び学歴（高校卒業以降のものに限る）</t>
    </r>
    <r>
      <rPr>
        <b/>
        <sz val="10"/>
        <color theme="1"/>
        <rFont val="Microsoft YaHei"/>
        <family val="2"/>
        <charset val="134"/>
      </rPr>
      <t>）</t>
    </r>
    <rPh sb="19" eb="21">
      <t>チョッキン</t>
    </rPh>
    <rPh sb="22" eb="23">
      <t>ネン</t>
    </rPh>
    <rPh sb="24" eb="26">
      <t>ショクレキ</t>
    </rPh>
    <rPh sb="26" eb="27">
      <t>オヨ</t>
    </rPh>
    <rPh sb="28" eb="30">
      <t>ガクレキ</t>
    </rPh>
    <rPh sb="31" eb="33">
      <t>コウコウ</t>
    </rPh>
    <rPh sb="33" eb="35">
      <t>ソツギョウ</t>
    </rPh>
    <rPh sb="35" eb="37">
      <t>イコウ</t>
    </rPh>
    <rPh sb="41" eb="42">
      <t>カギ</t>
    </rPh>
    <phoneticPr fontId="5"/>
  </si>
  <si>
    <r>
      <t>Personal history(</t>
    </r>
    <r>
      <rPr>
        <sz val="9.5"/>
        <color rgb="FFFF0000"/>
        <rFont val="Calibri"/>
        <family val="2"/>
      </rPr>
      <t>Work experience and educational background for the last 0 years (limited to those after graduating from senior high school)</t>
    </r>
    <r>
      <rPr>
        <sz val="9.5"/>
        <color theme="1"/>
        <rFont val="Calibri"/>
        <family val="2"/>
      </rPr>
      <t>)</t>
    </r>
    <phoneticPr fontId="5"/>
  </si>
  <si>
    <t>[自由項目]学歴（小学校）</t>
  </si>
  <si>
    <t>[自由項目]学歴（中学校）</t>
  </si>
  <si>
    <t>[自由項目]学歴（高等学校）</t>
  </si>
  <si>
    <t>[自由項目]学歴（専門学校/大学）</t>
  </si>
  <si>
    <t>[自由項目]学歴（その他）①(学校種別も記入)</t>
  </si>
  <si>
    <t>[自由項目]小学校入学年月日</t>
  </si>
  <si>
    <t>[自由項目]小学校卒業年月日</t>
  </si>
  <si>
    <t>[自由項目]中学校入学年月日</t>
  </si>
  <si>
    <t>[自由項目]中学校卒業年月日</t>
  </si>
  <si>
    <t>[自由項目]高等学校入学年月日</t>
  </si>
  <si>
    <t>[自由項目]高等学校卒業(予定)年月日</t>
  </si>
  <si>
    <t>[自由項目]専門学校/大学入学年月日</t>
  </si>
  <si>
    <t>[自由項目] 専門学校/大学卒業(予定)年月日</t>
  </si>
  <si>
    <t>[自由項目] 学歴（その他）②(学校種別も記入)</t>
  </si>
  <si>
    <t>[自由項目]学歴（その他）①入学年月日</t>
  </si>
  <si>
    <t>[自由項目] 学歴（その他）①卒業(予定)年月日</t>
  </si>
  <si>
    <t>[自由項目] 学歴（その他）②入学年月日</t>
  </si>
  <si>
    <t>[自由項目] 学歴（その他）②卒業(予定)年月日</t>
  </si>
  <si>
    <t>名称</t>
    <rPh sb="0" eb="2">
      <t>メイショウ</t>
    </rPh>
    <phoneticPr fontId="51"/>
  </si>
  <si>
    <t xml:space="preserve">Name </t>
    <phoneticPr fontId="51"/>
  </si>
  <si>
    <t>　　　本国政府による登録番号（ベトナムの場合に記入）</t>
    <phoneticPr fontId="51"/>
  </si>
  <si>
    <r>
      <rPr>
        <b/>
        <sz val="8"/>
        <rFont val="ＭＳ Ｐゴシック"/>
        <family val="3"/>
        <charset val="128"/>
      </rPr>
      <t>　　　</t>
    </r>
    <r>
      <rPr>
        <b/>
        <sz val="8"/>
        <rFont val="Arial Narrow"/>
        <family val="2"/>
      </rPr>
      <t>Registration number issued by the government (Fill in the following item if the applicant is a Vietnamese national)</t>
    </r>
    <phoneticPr fontId="51"/>
  </si>
  <si>
    <t>秀 徳 教 育 学 院</t>
    <rPh sb="0" eb="1">
      <t>ヒデ</t>
    </rPh>
    <rPh sb="2" eb="3">
      <t>トク</t>
    </rPh>
    <rPh sb="4" eb="5">
      <t>キョウ</t>
    </rPh>
    <rPh sb="6" eb="7">
      <t>イク</t>
    </rPh>
    <rPh sb="8" eb="9">
      <t>ガク</t>
    </rPh>
    <rPh sb="10" eb="11">
      <t>イン</t>
    </rPh>
    <phoneticPr fontId="51"/>
  </si>
  <si>
    <t>入 学 申 込 書</t>
  </si>
  <si>
    <t>───────　注　意　事　項　───────</t>
  </si>
  <si>
    <t xml:space="preserve">① 申請者本人が必ず記入して下さい。          </t>
  </si>
  <si>
    <t>② 該当する箇所については必ず記入して下さい。</t>
  </si>
  <si>
    <r>
      <t>─────── 　　　</t>
    </r>
    <r>
      <rPr>
        <sz val="9"/>
        <color indexed="63"/>
        <rFont val="Century"/>
        <family val="1"/>
      </rPr>
      <t>Notes</t>
    </r>
    <r>
      <rPr>
        <sz val="9"/>
        <color indexed="63"/>
        <rFont val="ＭＳ 明朝"/>
        <family val="1"/>
        <charset val="134"/>
      </rPr>
      <t>　　　 ───────</t>
    </r>
  </si>
  <si>
    <r>
      <rPr>
        <sz val="10"/>
        <color indexed="63"/>
        <rFont val="ＭＳ 明朝"/>
        <family val="1"/>
        <charset val="134"/>
      </rPr>
      <t>①</t>
    </r>
    <r>
      <rPr>
        <sz val="10"/>
        <color indexed="63"/>
        <rFont val="Century"/>
        <family val="1"/>
      </rPr>
      <t xml:space="preserve"> This form should be completed by the applicant himself/herself</t>
    </r>
  </si>
  <si>
    <r>
      <rPr>
        <sz val="10"/>
        <color indexed="63"/>
        <rFont val="ＭＳ 明朝"/>
        <family val="1"/>
        <charset val="134"/>
      </rPr>
      <t>②</t>
    </r>
    <r>
      <rPr>
        <sz val="10"/>
        <color indexed="63"/>
        <rFont val="Century"/>
        <family val="1"/>
      </rPr>
      <t xml:space="preserve"> Please fill in wherever necessary.</t>
    </r>
  </si>
  <si>
    <t>表紙</t>
    <rPh sb="0" eb="2">
      <t>ヒョウシ</t>
    </rPh>
    <phoneticPr fontId="4"/>
  </si>
  <si>
    <t>担当者</t>
    <rPh sb="0" eb="3">
      <t>タントウシャ</t>
    </rPh>
    <phoneticPr fontId="51"/>
  </si>
  <si>
    <t>PIC</t>
    <phoneticPr fontId="51"/>
  </si>
  <si>
    <t>仲介業者又は仲介者がいる場合、ご記入ください。（無い場合は空欄のままにしてください）</t>
    <rPh sb="12" eb="14">
      <t>バアイ</t>
    </rPh>
    <rPh sb="16" eb="18">
      <t>キニュウ</t>
    </rPh>
    <rPh sb="24" eb="25">
      <t>ナ</t>
    </rPh>
    <rPh sb="26" eb="28">
      <t>バアイ</t>
    </rPh>
    <rPh sb="29" eb="31">
      <t>クウラン</t>
    </rPh>
    <phoneticPr fontId="51"/>
  </si>
  <si>
    <t>Name of intermediary agency or person if have.If none, please leave it blank.</t>
    <phoneticPr fontId="51"/>
  </si>
  <si>
    <r>
      <t xml:space="preserve">APPLICATION </t>
    </r>
    <r>
      <rPr>
        <b/>
        <sz val="18"/>
        <rFont val="Microsoft Sans Serif"/>
        <family val="3"/>
      </rPr>
      <t xml:space="preserve">FORM </t>
    </r>
    <r>
      <rPr>
        <b/>
        <sz val="18"/>
        <rFont val="Microsoft Sans Serif"/>
        <family val="2"/>
        <charset val="134"/>
      </rPr>
      <t>FOR ADMISSION</t>
    </r>
    <phoneticPr fontId="4"/>
  </si>
  <si>
    <t>注：</t>
    <rPh sb="0" eb="1">
      <t>チュウ</t>
    </rPh>
    <phoneticPr fontId="4"/>
  </si>
  <si>
    <t>は選択項目です。Green highlighted cells are selection fields.</t>
    <phoneticPr fontId="4"/>
  </si>
  <si>
    <t>は入力項目です。Yellow highlighted cells are input fields.</t>
    <rPh sb="1" eb="3">
      <t>ニュウリョク</t>
    </rPh>
    <rPh sb="3" eb="5">
      <t>コウモク</t>
    </rPh>
    <phoneticPr fontId="4"/>
  </si>
  <si>
    <t>試験年月</t>
    <rPh sb="0" eb="2">
      <t>シケン</t>
    </rPh>
    <rPh sb="2" eb="4">
      <t>ネンゲツ</t>
    </rPh>
    <phoneticPr fontId="5"/>
  </si>
  <si>
    <t>东京大学大学院</t>
    <phoneticPr fontId="5"/>
  </si>
  <si>
    <t>人文社会系研究科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</si>
</sst>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yyyy/mm"/>
    <numFmt numFmtId="178" formatCode="yyyy/m/d;@"/>
    <numFmt numFmtId="179" formatCode="yyyy&quot;年&quot;m&quot;月&quot;d&quot;日&quot;;@"/>
  </numFmts>
  <fonts count="161">
    <font>
      <sz val="11"/>
      <color theme="1"/>
      <name val="ＭＳ ゴシック"/>
      <family val="2"/>
      <scheme val="minor"/>
    </font>
    <font>
      <sz val="11"/>
      <color theme="1"/>
      <name val="ＭＳ ゴシック"/>
      <family val="2"/>
      <charset val="128"/>
      <scheme val="minor"/>
    </font>
    <font>
      <sz val="11"/>
      <color theme="1"/>
      <name val="ＭＳ ゴシック"/>
      <family val="2"/>
      <charset val="128"/>
      <scheme val="minor"/>
    </font>
    <font>
      <sz val="11"/>
      <color theme="1"/>
      <name val="ＭＳ ゴシック"/>
      <family val="2"/>
      <charset val="128"/>
      <scheme val="minor"/>
    </font>
    <font>
      <sz val="6"/>
      <name val="ＭＳ ゴシック"/>
      <family val="3"/>
      <charset val="128"/>
      <scheme val="minor"/>
    </font>
    <font>
      <sz val="6"/>
      <name val="ＭＳ ゴシック"/>
      <family val="2"/>
      <charset val="128"/>
      <scheme val="minor"/>
    </font>
    <font>
      <sz val="10"/>
      <color theme="1"/>
      <name val="ＭＳ ゴシック"/>
      <family val="3"/>
      <charset val="128"/>
      <scheme val="major"/>
    </font>
    <font>
      <sz val="9"/>
      <color theme="1"/>
      <name val="ＭＳ ゴシック"/>
      <family val="3"/>
      <charset val="128"/>
      <scheme val="major"/>
    </font>
    <font>
      <sz val="11"/>
      <color theme="1"/>
      <name val="ＭＳ ゴシック"/>
      <family val="3"/>
      <charset val="128"/>
      <scheme val="major"/>
    </font>
    <font>
      <sz val="12"/>
      <color theme="1"/>
      <name val="ＭＳ ゴシック"/>
      <family val="3"/>
      <charset val="128"/>
      <scheme val="major"/>
    </font>
    <font>
      <sz val="12"/>
      <color theme="1"/>
      <name val="Times New Roman"/>
      <family val="1"/>
    </font>
    <font>
      <sz val="10"/>
      <color theme="1"/>
      <name val="Times New Roman"/>
      <family val="1"/>
    </font>
    <font>
      <b/>
      <sz val="12"/>
      <color theme="1"/>
      <name val="ＭＳ ゴシック"/>
      <family val="3"/>
      <charset val="128"/>
      <scheme val="major"/>
    </font>
    <font>
      <sz val="14"/>
      <color theme="1"/>
      <name val="Times New Roman"/>
      <family val="1"/>
    </font>
    <font>
      <sz val="14"/>
      <color theme="1"/>
      <name val="ＭＳ Ｐゴシック"/>
      <family val="3"/>
      <charset val="128"/>
    </font>
    <font>
      <sz val="12"/>
      <color theme="1"/>
      <name val="Arial"/>
      <family val="2"/>
    </font>
    <font>
      <sz val="14"/>
      <color theme="1"/>
      <name val="ＭＳ ゴシック"/>
      <family val="3"/>
      <charset val="128"/>
    </font>
    <font>
      <sz val="16"/>
      <color theme="1"/>
      <name val="ＭＳ ゴシック"/>
      <family val="3"/>
      <charset val="128"/>
    </font>
    <font>
      <sz val="14"/>
      <color theme="1"/>
      <name val="ＭＳ Ｐ明朝"/>
      <family val="1"/>
      <charset val="128"/>
    </font>
    <font>
      <u/>
      <sz val="14"/>
      <color theme="1"/>
      <name val="Times New Roman"/>
      <family val="1"/>
    </font>
    <font>
      <sz val="12.5"/>
      <color theme="1"/>
      <name val="Times New Roman"/>
      <family val="1"/>
    </font>
    <font>
      <sz val="16"/>
      <color theme="1"/>
      <name val="ＭＳ ゴシック"/>
      <family val="3"/>
      <charset val="128"/>
      <scheme val="major"/>
    </font>
    <font>
      <sz val="12"/>
      <color theme="1"/>
      <name val="ＭＳ Ｐ明朝"/>
      <family val="1"/>
      <charset val="128"/>
    </font>
    <font>
      <sz val="12"/>
      <color theme="1"/>
      <name val="ＭＳ Ｐ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12"/>
      <color theme="1"/>
      <name val="ＭＳ ゴシック"/>
      <family val="3"/>
      <charset val="128"/>
    </font>
    <font>
      <sz val="9"/>
      <color theme="1"/>
      <name val="ＭＳ ゴシック"/>
      <family val="3"/>
      <charset val="128"/>
    </font>
    <font>
      <sz val="8"/>
      <color theme="1"/>
      <name val="Times New Roman"/>
      <family val="1"/>
    </font>
    <font>
      <sz val="9"/>
      <color theme="1"/>
      <name val="Times New Roman"/>
      <family val="1"/>
    </font>
    <font>
      <sz val="12"/>
      <name val="ＭＳ ゴシック"/>
      <family val="3"/>
      <charset val="128"/>
    </font>
    <font>
      <sz val="9"/>
      <color theme="1"/>
      <name val="ＭＳ Ｐゴシック"/>
      <family val="3"/>
      <charset val="128"/>
    </font>
    <font>
      <sz val="16"/>
      <color theme="1"/>
      <name val="ＭＳ Ｐ明朝"/>
      <family val="1"/>
      <charset val="128"/>
    </font>
    <font>
      <b/>
      <sz val="24"/>
      <color theme="1"/>
      <name val="HG正楷書体-PRO"/>
      <family val="4"/>
      <charset val="128"/>
    </font>
    <font>
      <sz val="14"/>
      <color theme="1"/>
      <name val="Broadway"/>
      <family val="5"/>
    </font>
    <font>
      <sz val="10"/>
      <color theme="1"/>
      <name val="Broadway"/>
      <family val="5"/>
    </font>
    <font>
      <sz val="12"/>
      <color theme="1"/>
      <name val="Times New Roman"/>
      <family val="1"/>
      <charset val="128"/>
    </font>
    <font>
      <b/>
      <sz val="26"/>
      <color theme="1"/>
      <name val="HG正楷書体-PRO"/>
      <family val="4"/>
      <charset val="128"/>
    </font>
    <font>
      <sz val="14"/>
      <color theme="1"/>
      <name val="Century (本文のフォント)"/>
      <family val="3"/>
      <charset val="128"/>
    </font>
    <font>
      <sz val="11"/>
      <color theme="1"/>
      <name val="Times New Roman"/>
      <family val="3"/>
      <charset val="128"/>
    </font>
    <font>
      <sz val="12"/>
      <color theme="1"/>
      <name val="ＭＳ ゴシック"/>
      <family val="2"/>
      <scheme val="minor"/>
    </font>
    <font>
      <sz val="12"/>
      <name val="ＭＳ ゴシック"/>
      <family val="3"/>
      <charset val="128"/>
      <scheme val="minor"/>
    </font>
    <font>
      <sz val="12"/>
      <color rgb="FFFF0000"/>
      <name val="ＭＳ ゴシック"/>
      <family val="3"/>
      <charset val="128"/>
      <scheme val="minor"/>
    </font>
    <font>
      <u/>
      <sz val="12"/>
      <color theme="10"/>
      <name val="ＭＳ ゴシック"/>
      <family val="2"/>
      <scheme val="minor"/>
    </font>
    <font>
      <sz val="9"/>
      <color indexed="81"/>
      <name val="MS P ゴシック"/>
      <family val="3"/>
      <charset val="128"/>
    </font>
    <font>
      <sz val="12"/>
      <color theme="1"/>
      <name val="ＭＳ ゴシック"/>
      <family val="3"/>
      <charset val="128"/>
      <scheme val="minor"/>
    </font>
    <font>
      <sz val="12"/>
      <color rgb="FFFF0000"/>
      <name val="ＭＳ ゴシック"/>
      <family val="2"/>
      <scheme val="minor"/>
    </font>
    <font>
      <sz val="12"/>
      <color theme="1"/>
      <name val="ＭＳ ゴシック"/>
      <family val="1"/>
      <charset val="128"/>
    </font>
    <font>
      <sz val="9"/>
      <color theme="1"/>
      <name val="Times New Roman"/>
      <family val="1"/>
      <charset val="128"/>
    </font>
    <font>
      <sz val="10"/>
      <name val="ＭＳ Ｐゴシック"/>
      <family val="3"/>
      <charset val="128"/>
    </font>
    <font>
      <sz val="6"/>
      <name val="ＭＳ Ｐゴシック"/>
      <family val="3"/>
      <charset val="128"/>
    </font>
    <font>
      <sz val="10"/>
      <color theme="1"/>
      <name val="Arial"/>
      <family val="2"/>
    </font>
    <font>
      <sz val="11"/>
      <color theme="1"/>
      <name val="Arial"/>
      <family val="2"/>
    </font>
    <font>
      <sz val="10"/>
      <name val="ＭＳ ゴシック"/>
      <family val="3"/>
      <charset val="128"/>
    </font>
    <font>
      <sz val="12"/>
      <color theme="1"/>
      <name val="ＭＳ Ｐゴシック"/>
      <family val="1"/>
      <charset val="128"/>
    </font>
    <font>
      <sz val="14"/>
      <color theme="1"/>
      <name val="Arial"/>
      <family val="2"/>
    </font>
    <font>
      <sz val="14"/>
      <color theme="1"/>
      <name val="Microsoft YaHei"/>
      <family val="2"/>
      <charset val="134"/>
    </font>
    <font>
      <sz val="12"/>
      <color theme="1"/>
      <name val="Microsoft YaHei"/>
      <family val="2"/>
      <charset val="134"/>
    </font>
    <font>
      <sz val="12"/>
      <color theme="1"/>
      <name val="Calibri"/>
      <family val="2"/>
    </font>
    <font>
      <sz val="14"/>
      <color theme="1"/>
      <name val="Calibri"/>
      <family val="2"/>
    </font>
    <font>
      <sz val="9"/>
      <color theme="1"/>
      <name val="ＭＳ 明朝"/>
      <family val="1"/>
      <charset val="128"/>
    </font>
    <font>
      <sz val="9"/>
      <color theme="1"/>
      <name val="Calibri"/>
      <family val="2"/>
    </font>
    <font>
      <sz val="10"/>
      <color theme="1"/>
      <name val="Calibri"/>
      <family val="2"/>
    </font>
    <font>
      <sz val="12"/>
      <name val="Calibri"/>
      <family val="2"/>
    </font>
    <font>
      <sz val="11"/>
      <color theme="1"/>
      <name val="ＭＳ ゴシック"/>
      <family val="2"/>
      <scheme val="minor"/>
    </font>
    <font>
      <sz val="11"/>
      <color theme="1"/>
      <name val="ＭＳ Ｐゴシック"/>
      <family val="3"/>
      <charset val="128"/>
    </font>
    <font>
      <sz val="10"/>
      <color theme="1"/>
      <name val="Microsoft YaHei"/>
      <family val="2"/>
      <charset val="134"/>
    </font>
    <font>
      <sz val="11"/>
      <color theme="1"/>
      <name val="Microsoft YaHei"/>
      <family val="2"/>
      <charset val="134"/>
    </font>
    <font>
      <b/>
      <sz val="12"/>
      <color theme="1"/>
      <name val="Microsoft YaHei"/>
      <family val="2"/>
      <charset val="134"/>
    </font>
    <font>
      <sz val="8"/>
      <color theme="1"/>
      <name val="Microsoft YaHei"/>
      <family val="2"/>
      <charset val="134"/>
    </font>
    <font>
      <sz val="9"/>
      <color theme="1"/>
      <name val="Microsoft YaHei"/>
      <family val="2"/>
      <charset val="134"/>
    </font>
    <font>
      <sz val="10"/>
      <color theme="0"/>
      <name val="Microsoft YaHei"/>
      <family val="2"/>
      <charset val="134"/>
    </font>
    <font>
      <sz val="12.5"/>
      <color theme="1"/>
      <name val="Microsoft YaHei"/>
      <family val="2"/>
      <charset val="134"/>
    </font>
    <font>
      <b/>
      <sz val="11"/>
      <color theme="1"/>
      <name val="Microsoft YaHei"/>
      <family val="2"/>
      <charset val="134"/>
    </font>
    <font>
      <u/>
      <sz val="11"/>
      <color theme="1"/>
      <name val="Microsoft YaHei"/>
      <family val="2"/>
      <charset val="134"/>
    </font>
    <font>
      <sz val="16"/>
      <color theme="1"/>
      <name val="Microsoft YaHei"/>
      <family val="2"/>
      <charset val="134"/>
    </font>
    <font>
      <sz val="10"/>
      <color theme="1"/>
      <name val="Microsoft YaHei"/>
      <family val="2"/>
      <charset val="128"/>
    </font>
    <font>
      <sz val="10"/>
      <color theme="1"/>
      <name val="游ゴシック"/>
      <family val="2"/>
      <charset val="128"/>
    </font>
    <font>
      <sz val="9"/>
      <color theme="1"/>
      <name val="ＭＳ Ｐゴシック"/>
      <family val="2"/>
      <charset val="128"/>
    </font>
    <font>
      <sz val="11"/>
      <name val="Microsoft YaHei"/>
      <family val="2"/>
      <charset val="134"/>
    </font>
    <font>
      <sz val="11"/>
      <name val="ＭＳ ゴシック"/>
      <family val="3"/>
      <charset val="128"/>
    </font>
    <font>
      <sz val="11"/>
      <color indexed="63"/>
      <name val="ＭＳ Ｐゴシック"/>
      <family val="3"/>
      <charset val="128"/>
    </font>
    <font>
      <sz val="11"/>
      <name val="ＭＳ Ｐゴシック"/>
      <family val="3"/>
      <charset val="128"/>
    </font>
    <font>
      <sz val="10"/>
      <color theme="1"/>
      <name val="ＭＳ Ｐゴシック"/>
      <family val="3"/>
      <charset val="128"/>
    </font>
    <font>
      <sz val="11"/>
      <color indexed="0"/>
      <name val="ＭＳ Ｐゴシック"/>
      <family val="3"/>
      <charset val="128"/>
    </font>
    <font>
      <sz val="12"/>
      <name val="ＭＳ Ｐゴシック"/>
      <family val="3"/>
      <charset val="128"/>
    </font>
    <font>
      <sz val="10"/>
      <color theme="0"/>
      <name val="ＭＳ Ｐゴシック"/>
      <family val="3"/>
      <charset val="128"/>
    </font>
    <font>
      <sz val="10.5"/>
      <color theme="1"/>
      <name val="游明朝"/>
      <family val="1"/>
      <charset val="128"/>
    </font>
    <font>
      <b/>
      <sz val="10"/>
      <color theme="1"/>
      <name val="Microsoft YaHei"/>
      <family val="2"/>
      <charset val="134"/>
    </font>
    <font>
      <sz val="11"/>
      <color theme="1"/>
      <name val="ＭＳ Ｐゴシック"/>
      <family val="2"/>
      <charset val="128"/>
    </font>
    <font>
      <sz val="12"/>
      <color theme="1"/>
      <name val="ＭＳ Ｐゴシック"/>
      <family val="2"/>
      <charset val="128"/>
    </font>
    <font>
      <b/>
      <sz val="10"/>
      <color theme="1"/>
      <name val="Calibri"/>
      <family val="2"/>
    </font>
    <font>
      <b/>
      <sz val="12"/>
      <color indexed="0"/>
      <name val="ＭＳ Ｐゴシック"/>
      <family val="3"/>
      <charset val="128"/>
    </font>
    <font>
      <b/>
      <sz val="12"/>
      <name val="Calibri"/>
      <family val="2"/>
    </font>
    <font>
      <sz val="14"/>
      <color theme="1"/>
      <name val="ＭＳ Ｐゴシック"/>
      <family val="2"/>
      <charset val="128"/>
    </font>
    <font>
      <b/>
      <sz val="12"/>
      <color theme="1"/>
      <name val="ＭＳ Ｐゴシック"/>
      <family val="2"/>
      <charset val="128"/>
    </font>
    <font>
      <sz val="11"/>
      <color theme="1"/>
      <name val="Calibri"/>
      <family val="2"/>
    </font>
    <font>
      <sz val="8"/>
      <color theme="1"/>
      <name val="Calibri"/>
      <family val="2"/>
    </font>
    <font>
      <b/>
      <sz val="11"/>
      <color theme="1"/>
      <name val="Calibri"/>
      <family val="2"/>
    </font>
    <font>
      <b/>
      <sz val="12"/>
      <color theme="1"/>
      <name val="ＭＳ Ｐゴシック"/>
      <family val="3"/>
      <charset val="128"/>
    </font>
    <font>
      <sz val="13"/>
      <color theme="1"/>
      <name val="Calibri"/>
      <family val="2"/>
    </font>
    <font>
      <b/>
      <sz val="11"/>
      <color theme="1"/>
      <name val="ＭＳ Ｐゴシック"/>
      <family val="2"/>
      <charset val="128"/>
    </font>
    <font>
      <sz val="11"/>
      <color theme="1"/>
      <name val="Microsoft YaHei"/>
      <family val="2"/>
    </font>
    <font>
      <sz val="16"/>
      <name val="Calibri"/>
      <family val="2"/>
    </font>
    <font>
      <b/>
      <sz val="16"/>
      <color theme="1"/>
      <name val="Calibri"/>
      <family val="2"/>
    </font>
    <font>
      <sz val="16"/>
      <color theme="1"/>
      <name val="Calibri"/>
      <family val="2"/>
    </font>
    <font>
      <sz val="18"/>
      <color theme="1"/>
      <name val="Calibri"/>
      <family val="2"/>
    </font>
    <font>
      <sz val="16"/>
      <color theme="1"/>
      <name val="ＭＳ Ｐゴシック"/>
      <family val="3"/>
      <charset val="128"/>
    </font>
    <font>
      <sz val="12"/>
      <color theme="1"/>
      <name val="ＭＳ ゴシック"/>
      <family val="2"/>
      <charset val="128"/>
    </font>
    <font>
      <sz val="14"/>
      <color rgb="FF212121"/>
      <name val="Calibri"/>
      <family val="2"/>
    </font>
    <font>
      <sz val="14"/>
      <color theme="1"/>
      <name val="ＭＳ ゴシック"/>
      <family val="1"/>
      <charset val="128"/>
    </font>
    <font>
      <sz val="6"/>
      <color theme="1"/>
      <name val="Calibri"/>
      <family val="2"/>
    </font>
    <font>
      <sz val="14"/>
      <name val="Microsoft YaHei"/>
      <family val="2"/>
      <charset val="134"/>
    </font>
    <font>
      <b/>
      <sz val="10"/>
      <color rgb="FFFF0000"/>
      <name val="Microsoft YaHei"/>
      <family val="2"/>
      <charset val="134"/>
    </font>
    <font>
      <sz val="9.5"/>
      <color theme="1"/>
      <name val="Calibri"/>
      <family val="2"/>
    </font>
    <font>
      <sz val="9.5"/>
      <color rgb="FFFF0000"/>
      <name val="Calibri"/>
      <family val="2"/>
    </font>
    <font>
      <sz val="11"/>
      <color indexed="0"/>
      <name val="ＭＳ Ｐゴシック"/>
      <family val="3"/>
    </font>
    <font>
      <b/>
      <sz val="11"/>
      <color rgb="FFFF0000"/>
      <name val="ＭＳ Ｐ明朝"/>
      <family val="1"/>
      <charset val="128"/>
    </font>
    <font>
      <sz val="11"/>
      <color rgb="FFFF0000"/>
      <name val="ＭＳ Ｐ明朝"/>
      <family val="1"/>
      <charset val="128"/>
    </font>
    <font>
      <sz val="11"/>
      <color indexed="0"/>
      <name val="Century"/>
      <family val="1"/>
    </font>
    <font>
      <sz val="11"/>
      <color indexed="63"/>
      <name val="ＭＳ 明朝"/>
      <family val="1"/>
      <charset val="134"/>
    </font>
    <font>
      <b/>
      <sz val="22"/>
      <color indexed="63"/>
      <name val="Century"/>
      <family val="1"/>
    </font>
    <font>
      <sz val="12"/>
      <color indexed="63"/>
      <name val="ＭＳ 明朝"/>
      <family val="1"/>
      <charset val="134"/>
    </font>
    <font>
      <sz val="25"/>
      <color indexed="63"/>
      <name val="ＭＳ 明朝"/>
      <family val="1"/>
      <charset val="134"/>
    </font>
    <font>
      <b/>
      <sz val="10"/>
      <color rgb="FFFF0000"/>
      <name val="Century"/>
      <family val="1"/>
    </font>
    <font>
      <sz val="11"/>
      <color rgb="FFFF0000"/>
      <name val="Century"/>
      <family val="1"/>
    </font>
    <font>
      <sz val="13"/>
      <color indexed="63"/>
      <name val="Century"/>
      <family val="1"/>
    </font>
    <font>
      <b/>
      <sz val="11"/>
      <name val="ＭＳ Ｐ明朝"/>
      <family val="1"/>
      <charset val="128"/>
    </font>
    <font>
      <b/>
      <sz val="12"/>
      <color rgb="FFFF0000"/>
      <name val="Microsoft YaHei"/>
      <family val="2"/>
      <charset val="134"/>
    </font>
    <font>
      <b/>
      <sz val="10"/>
      <name val="Century"/>
      <family val="1"/>
    </font>
    <font>
      <b/>
      <sz val="10"/>
      <name val="ＭＳ Ｐ明朝"/>
      <family val="1"/>
      <charset val="128"/>
    </font>
    <font>
      <b/>
      <sz val="8"/>
      <name val="Arial Narrow"/>
      <family val="3"/>
      <charset val="128"/>
    </font>
    <font>
      <b/>
      <sz val="8"/>
      <name val="ＭＳ Ｐゴシック"/>
      <family val="3"/>
      <charset val="128"/>
    </font>
    <font>
      <b/>
      <sz val="8"/>
      <name val="Arial Narrow"/>
      <family val="2"/>
    </font>
    <font>
      <b/>
      <sz val="22"/>
      <name val="ＭＳ ゴシック"/>
      <family val="3"/>
    </font>
    <font>
      <sz val="19"/>
      <name val="ＭＳ 明朝"/>
      <family val="1"/>
      <charset val="134"/>
    </font>
    <font>
      <sz val="18"/>
      <name val="ＭＳ 明朝"/>
      <family val="1"/>
      <charset val="134"/>
    </font>
    <font>
      <b/>
      <sz val="18"/>
      <name val="Microsoft Sans Serif"/>
      <family val="2"/>
      <charset val="134"/>
    </font>
    <font>
      <sz val="11"/>
      <color indexed="0"/>
      <name val="Microsoft Sans Serif"/>
      <family val="2"/>
      <charset val="134"/>
    </font>
    <font>
      <sz val="18"/>
      <color indexed="0"/>
      <name val="ＭＳ 明朝"/>
      <family val="1"/>
      <charset val="134"/>
    </font>
    <font>
      <b/>
      <sz val="16"/>
      <color indexed="63"/>
      <name val="Microsoft Sans Serif"/>
      <family val="2"/>
      <charset val="134"/>
    </font>
    <font>
      <sz val="15"/>
      <color indexed="63"/>
      <name val="ＭＳ 明朝"/>
      <family val="1"/>
      <charset val="134"/>
    </font>
    <font>
      <sz val="9"/>
      <color indexed="63"/>
      <name val="ＭＳ 明朝"/>
      <family val="1"/>
      <charset val="134"/>
    </font>
    <font>
      <sz val="8"/>
      <color indexed="63"/>
      <name val="ＭＳ 明朝"/>
      <family val="1"/>
      <charset val="134"/>
    </font>
    <font>
      <sz val="9"/>
      <color indexed="63"/>
      <name val="Century"/>
      <family val="1"/>
    </font>
    <font>
      <sz val="10"/>
      <color indexed="63"/>
      <name val="Century"/>
      <family val="1"/>
    </font>
    <font>
      <sz val="10"/>
      <color indexed="63"/>
      <name val="ＭＳ 明朝"/>
      <family val="1"/>
      <charset val="134"/>
    </font>
    <font>
      <sz val="28"/>
      <color indexed="0"/>
      <name val="ＭＳ 明朝"/>
      <family val="1"/>
      <charset val="134"/>
    </font>
    <font>
      <b/>
      <sz val="14"/>
      <color indexed="63"/>
      <name val="ＭＳ 明朝"/>
      <family val="1"/>
      <charset val="128"/>
    </font>
    <font>
      <b/>
      <sz val="18"/>
      <name val="Microsoft Sans Serif"/>
      <family val="3"/>
    </font>
    <font>
      <u/>
      <sz val="11"/>
      <color theme="1"/>
      <name val="ＭＳ Ｐゴシック"/>
      <family val="3"/>
      <charset val="128"/>
    </font>
    <font>
      <u/>
      <sz val="12"/>
      <color theme="1"/>
      <name val="Calibri"/>
      <family val="2"/>
    </font>
    <font>
      <b/>
      <sz val="12"/>
      <color theme="1"/>
      <name val="Calibri"/>
      <family val="2"/>
    </font>
    <font>
      <b/>
      <sz val="9"/>
      <color rgb="FFFF0000"/>
      <name val="ＭＳ Ｐゴシック"/>
      <family val="3"/>
      <charset val="128"/>
    </font>
    <font>
      <b/>
      <sz val="12"/>
      <color rgb="FFFF0000"/>
      <name val="ＭＳ Ｐゴシック"/>
      <family val="3"/>
      <charset val="128"/>
    </font>
    <font>
      <b/>
      <sz val="12"/>
      <color rgb="FFFF0000"/>
      <name val="ＭＳ Ｐゴシック"/>
      <family val="2"/>
      <charset val="128"/>
    </font>
    <font>
      <u/>
      <sz val="11"/>
      <color theme="10"/>
      <name val="ＭＳ ゴシック"/>
      <family val="2"/>
      <scheme val="minor"/>
    </font>
    <font>
      <sz val="12"/>
      <color theme="1"/>
      <name val="Microsoft JhengHei"/>
      <family val="3"/>
      <charset val="134"/>
    </font>
    <font>
      <sz val="12"/>
      <name val="Microsoft JhengHei"/>
      <family val="3"/>
      <charset val="134"/>
    </font>
    <font>
      <sz val="12"/>
      <color theme="1"/>
      <name val="ＭＳ Ｐゴシック"/>
      <family val="3"/>
      <charset val="134"/>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8">
    <xf numFmtId="0" fontId="0" fillId="0" borderId="0"/>
    <xf numFmtId="0" fontId="3" fillId="0" borderId="0">
      <alignment vertical="center"/>
    </xf>
    <xf numFmtId="0" fontId="2" fillId="0" borderId="0">
      <alignment vertical="center"/>
    </xf>
    <xf numFmtId="0" fontId="41" fillId="0" borderId="0"/>
    <xf numFmtId="0" fontId="44" fillId="0" borderId="0" applyNumberFormat="0" applyFill="0" applyBorder="0" applyAlignment="0" applyProtection="0"/>
    <xf numFmtId="38" fontId="65" fillId="0" borderId="0" applyFont="0" applyFill="0" applyBorder="0" applyAlignment="0" applyProtection="0">
      <alignment vertical="center"/>
    </xf>
    <xf numFmtId="0" fontId="117" fillId="0" borderId="0"/>
    <xf numFmtId="0" fontId="157" fillId="0" borderId="0" applyNumberFormat="0" applyFill="0" applyBorder="0" applyAlignment="0" applyProtection="0"/>
  </cellStyleXfs>
  <cellXfs count="1092">
    <xf numFmtId="0" fontId="0" fillId="0" borderId="0" xfId="0"/>
    <xf numFmtId="0" fontId="42" fillId="3" borderId="0" xfId="3" applyFont="1" applyFill="1"/>
    <xf numFmtId="0" fontId="42" fillId="4" borderId="0" xfId="3" applyFont="1" applyFill="1"/>
    <xf numFmtId="0" fontId="42" fillId="3" borderId="10" xfId="3" applyFont="1" applyFill="1" applyBorder="1"/>
    <xf numFmtId="0" fontId="42" fillId="5" borderId="0" xfId="3" applyFont="1" applyFill="1" applyAlignment="1">
      <alignment horizontal="center"/>
    </xf>
    <xf numFmtId="0" fontId="42" fillId="6" borderId="0" xfId="3" applyFont="1" applyFill="1"/>
    <xf numFmtId="0" fontId="42" fillId="5" borderId="0" xfId="3" applyFont="1" applyFill="1"/>
    <xf numFmtId="0" fontId="43" fillId="6" borderId="0" xfId="3" applyFont="1" applyFill="1"/>
    <xf numFmtId="0" fontId="42" fillId="7" borderId="0" xfId="3" applyFont="1" applyFill="1"/>
    <xf numFmtId="0" fontId="42" fillId="0" borderId="0" xfId="3" applyFont="1"/>
    <xf numFmtId="0" fontId="41" fillId="0" borderId="0" xfId="3"/>
    <xf numFmtId="14" fontId="41" fillId="4" borderId="0" xfId="3" applyNumberFormat="1" applyFill="1"/>
    <xf numFmtId="0" fontId="41" fillId="0" borderId="10" xfId="3" applyBorder="1"/>
    <xf numFmtId="0" fontId="41" fillId="5" borderId="0" xfId="3" applyFill="1"/>
    <xf numFmtId="0" fontId="41" fillId="5" borderId="0" xfId="3" applyFill="1" applyAlignment="1">
      <alignment vertical="center"/>
    </xf>
    <xf numFmtId="0" fontId="41" fillId="7" borderId="0" xfId="3" applyFill="1"/>
    <xf numFmtId="0" fontId="46" fillId="6" borderId="0" xfId="3" applyFont="1" applyFill="1"/>
    <xf numFmtId="55" fontId="41" fillId="4" borderId="0" xfId="3" applyNumberFormat="1" applyFill="1"/>
    <xf numFmtId="55" fontId="41" fillId="0" borderId="0" xfId="3" applyNumberFormat="1"/>
    <xf numFmtId="55" fontId="46" fillId="0" borderId="0" xfId="3" applyNumberFormat="1" applyFont="1"/>
    <xf numFmtId="0" fontId="46" fillId="0" borderId="0" xfId="3" applyFont="1"/>
    <xf numFmtId="0" fontId="41" fillId="4" borderId="0" xfId="3" applyFill="1"/>
    <xf numFmtId="0" fontId="41" fillId="3" borderId="0" xfId="3" applyFill="1"/>
    <xf numFmtId="0" fontId="41" fillId="3" borderId="10" xfId="3" applyFill="1" applyBorder="1"/>
    <xf numFmtId="0" fontId="41" fillId="6" borderId="0" xfId="3" applyFill="1"/>
    <xf numFmtId="55" fontId="47" fillId="6" borderId="0" xfId="3" applyNumberFormat="1" applyFont="1" applyFill="1" applyAlignment="1">
      <alignment wrapText="1"/>
    </xf>
    <xf numFmtId="55" fontId="43" fillId="6" borderId="0" xfId="3" applyNumberFormat="1" applyFont="1" applyFill="1" applyAlignment="1">
      <alignment wrapText="1"/>
    </xf>
    <xf numFmtId="0" fontId="41" fillId="8" borderId="0" xfId="3" applyFill="1"/>
    <xf numFmtId="0" fontId="47" fillId="7" borderId="0" xfId="3" applyFont="1" applyFill="1"/>
    <xf numFmtId="0" fontId="43" fillId="7" borderId="0" xfId="3" applyFont="1" applyFill="1"/>
    <xf numFmtId="0" fontId="23" fillId="10" borderId="0" xfId="1" applyFont="1" applyFill="1" applyAlignment="1" applyProtection="1">
      <alignment horizontal="center" vertical="center"/>
      <protection locked="0"/>
    </xf>
    <xf numFmtId="0" fontId="41" fillId="9" borderId="0" xfId="3" applyFill="1"/>
    <xf numFmtId="14" fontId="41" fillId="9" borderId="0" xfId="3" applyNumberFormat="1" applyFill="1"/>
    <xf numFmtId="0" fontId="41" fillId="9" borderId="10" xfId="3" applyFill="1" applyBorder="1"/>
    <xf numFmtId="49" fontId="41" fillId="9" borderId="0" xfId="3" applyNumberFormat="1" applyFill="1"/>
    <xf numFmtId="55" fontId="41" fillId="9" borderId="0" xfId="3" applyNumberFormat="1" applyFill="1"/>
    <xf numFmtId="49" fontId="46" fillId="9" borderId="0" xfId="3" applyNumberFormat="1" applyFont="1" applyFill="1"/>
    <xf numFmtId="55" fontId="46" fillId="9" borderId="0" xfId="3" applyNumberFormat="1" applyFont="1" applyFill="1"/>
    <xf numFmtId="0" fontId="46" fillId="9" borderId="0" xfId="3" applyFont="1" applyFill="1"/>
    <xf numFmtId="0" fontId="41" fillId="9" borderId="0" xfId="3" applyFill="1" applyAlignment="1">
      <alignment vertical="center"/>
    </xf>
    <xf numFmtId="0" fontId="41" fillId="9" borderId="0" xfId="3" applyFill="1" applyAlignment="1">
      <alignment horizontal="left"/>
    </xf>
    <xf numFmtId="14" fontId="41" fillId="9" borderId="0" xfId="3" applyNumberFormat="1" applyFill="1" applyAlignment="1">
      <alignment horizontal="left"/>
    </xf>
    <xf numFmtId="14" fontId="41" fillId="5" borderId="0" xfId="3" applyNumberFormat="1" applyFill="1"/>
    <xf numFmtId="0" fontId="41" fillId="5" borderId="10" xfId="3" applyFill="1" applyBorder="1"/>
    <xf numFmtId="38" fontId="41" fillId="5" borderId="0" xfId="5" applyFont="1" applyFill="1" applyAlignment="1"/>
    <xf numFmtId="0" fontId="28" fillId="0" borderId="0" xfId="2" applyFont="1">
      <alignment vertical="center"/>
    </xf>
    <xf numFmtId="0" fontId="88" fillId="0" borderId="0" xfId="0" applyFont="1" applyAlignment="1">
      <alignment horizontal="left" vertical="center"/>
    </xf>
    <xf numFmtId="0" fontId="25" fillId="0" borderId="0" xfId="2" applyFont="1">
      <alignment vertical="center"/>
    </xf>
    <xf numFmtId="0" fontId="6" fillId="0" borderId="0" xfId="2" applyFont="1">
      <alignment vertical="center"/>
    </xf>
    <xf numFmtId="0" fontId="25" fillId="2" borderId="7" xfId="2" applyFont="1" applyFill="1" applyBorder="1">
      <alignment vertical="center"/>
    </xf>
    <xf numFmtId="0" fontId="49" fillId="2" borderId="0" xfId="2" applyFont="1" applyFill="1" applyAlignment="1">
      <alignment horizontal="left" vertical="center"/>
    </xf>
    <xf numFmtId="0" fontId="16" fillId="2" borderId="0" xfId="2" applyFont="1" applyFill="1" applyAlignment="1">
      <alignment horizontal="left" vertical="center"/>
    </xf>
    <xf numFmtId="0" fontId="24" fillId="2" borderId="0" xfId="2" applyFont="1" applyFill="1" applyAlignment="1">
      <alignment horizontal="left" vertical="center"/>
    </xf>
    <xf numFmtId="0" fontId="25" fillId="2" borderId="0" xfId="2" applyFont="1" applyFill="1" applyAlignment="1">
      <alignment horizontal="left" vertical="center"/>
    </xf>
    <xf numFmtId="0" fontId="7" fillId="0" borderId="0" xfId="2" applyFont="1">
      <alignment vertical="center"/>
    </xf>
    <xf numFmtId="0" fontId="13" fillId="0" borderId="0" xfId="1" applyFont="1">
      <alignment vertical="center"/>
    </xf>
    <xf numFmtId="0" fontId="39" fillId="0" borderId="0" xfId="1" applyFont="1">
      <alignment vertical="center"/>
    </xf>
    <xf numFmtId="0" fontId="28" fillId="2" borderId="0" xfId="2" applyFont="1" applyFill="1">
      <alignment vertical="center"/>
    </xf>
    <xf numFmtId="0" fontId="25" fillId="2" borderId="0" xfId="2" applyFont="1" applyFill="1">
      <alignment vertical="center"/>
    </xf>
    <xf numFmtId="0" fontId="60" fillId="2" borderId="1" xfId="2" applyFont="1" applyFill="1" applyBorder="1" applyAlignment="1">
      <alignment horizontal="left" vertical="center"/>
    </xf>
    <xf numFmtId="0" fontId="24" fillId="2" borderId="5" xfId="2" applyFont="1" applyFill="1" applyBorder="1">
      <alignment vertical="center"/>
    </xf>
    <xf numFmtId="0" fontId="28" fillId="2" borderId="8" xfId="2" applyFont="1" applyFill="1" applyBorder="1">
      <alignment vertical="center"/>
    </xf>
    <xf numFmtId="0" fontId="22" fillId="2" borderId="6" xfId="2" applyFont="1" applyFill="1" applyBorder="1" applyAlignment="1">
      <alignment vertical="center" shrinkToFit="1"/>
    </xf>
    <xf numFmtId="0" fontId="11" fillId="2" borderId="9" xfId="2" applyFont="1" applyFill="1" applyBorder="1" applyAlignment="1">
      <alignment vertical="top" shrinkToFit="1"/>
    </xf>
    <xf numFmtId="0" fontId="24" fillId="2" borderId="11" xfId="2" applyFont="1" applyFill="1" applyBorder="1">
      <alignment vertical="center"/>
    </xf>
    <xf numFmtId="0" fontId="22" fillId="2" borderId="7" xfId="2" applyFont="1" applyFill="1" applyBorder="1">
      <alignment vertical="center"/>
    </xf>
    <xf numFmtId="0" fontId="10" fillId="2" borderId="6" xfId="2" applyFont="1" applyFill="1" applyBorder="1">
      <alignment vertical="center"/>
    </xf>
    <xf numFmtId="0" fontId="25" fillId="2" borderId="5" xfId="2" applyFont="1" applyFill="1" applyBorder="1">
      <alignment vertical="center"/>
    </xf>
    <xf numFmtId="0" fontId="25" fillId="2" borderId="8" xfId="2" applyFont="1" applyFill="1" applyBorder="1">
      <alignment vertical="center"/>
    </xf>
    <xf numFmtId="0" fontId="24" fillId="2" borderId="7" xfId="2" applyFont="1" applyFill="1" applyBorder="1">
      <alignment vertical="center"/>
    </xf>
    <xf numFmtId="0" fontId="16" fillId="2" borderId="0" xfId="2" applyFont="1" applyFill="1">
      <alignment vertical="center"/>
    </xf>
    <xf numFmtId="0" fontId="56" fillId="2" borderId="0" xfId="2" applyFont="1" applyFill="1" applyAlignment="1">
      <alignment vertical="center" shrinkToFit="1"/>
    </xf>
    <xf numFmtId="0" fontId="16" fillId="2" borderId="12" xfId="2" applyFont="1" applyFill="1" applyBorder="1">
      <alignment vertical="center"/>
    </xf>
    <xf numFmtId="0" fontId="25" fillId="2" borderId="7" xfId="2" applyFont="1" applyFill="1" applyBorder="1" applyAlignment="1">
      <alignment horizontal="center" vertical="center" shrinkToFit="1"/>
    </xf>
    <xf numFmtId="0" fontId="0" fillId="2" borderId="7" xfId="0" applyFill="1" applyBorder="1" applyAlignment="1">
      <alignment horizontal="center" vertical="center" shrinkToFit="1"/>
    </xf>
    <xf numFmtId="14" fontId="50" fillId="2" borderId="7" xfId="0" applyNumberFormat="1" applyFont="1" applyFill="1" applyBorder="1" applyAlignment="1">
      <alignment horizontal="center" vertical="center" shrinkToFit="1"/>
    </xf>
    <xf numFmtId="0" fontId="28" fillId="2" borderId="1" xfId="2" applyFont="1" applyFill="1" applyBorder="1">
      <alignment vertical="center"/>
    </xf>
    <xf numFmtId="0" fontId="14" fillId="2" borderId="1" xfId="2" applyFont="1" applyFill="1" applyBorder="1" applyAlignment="1">
      <alignment horizontal="left" vertical="center"/>
    </xf>
    <xf numFmtId="0" fontId="84" fillId="2" borderId="1" xfId="2" applyFont="1" applyFill="1" applyBorder="1" applyAlignment="1">
      <alignment horizontal="left" vertical="center"/>
    </xf>
    <xf numFmtId="0" fontId="84" fillId="2" borderId="1" xfId="2" applyFont="1" applyFill="1" applyBorder="1">
      <alignment vertical="center"/>
    </xf>
    <xf numFmtId="0" fontId="87" fillId="2" borderId="1" xfId="2" applyFont="1" applyFill="1" applyBorder="1">
      <alignment vertical="center"/>
    </xf>
    <xf numFmtId="0" fontId="86" fillId="2" borderId="6" xfId="2" applyFont="1" applyFill="1" applyBorder="1" applyAlignment="1">
      <alignment vertical="center" shrinkToFit="1"/>
    </xf>
    <xf numFmtId="0" fontId="64" fillId="2" borderId="9" xfId="2" applyFont="1" applyFill="1" applyBorder="1" applyAlignment="1">
      <alignment vertical="center" shrinkToFit="1"/>
    </xf>
    <xf numFmtId="0" fontId="84" fillId="2" borderId="7" xfId="2" applyFont="1" applyFill="1" applyBorder="1" applyAlignment="1">
      <alignment horizontal="center" vertical="center" shrinkToFit="1"/>
    </xf>
    <xf numFmtId="0" fontId="66" fillId="2" borderId="7" xfId="0" applyFont="1" applyFill="1" applyBorder="1" applyAlignment="1">
      <alignment horizontal="center" vertical="center" shrinkToFit="1"/>
    </xf>
    <xf numFmtId="0" fontId="86" fillId="2" borderId="9" xfId="2" applyFont="1" applyFill="1" applyBorder="1" applyAlignment="1">
      <alignment vertical="center" shrinkToFit="1"/>
    </xf>
    <xf numFmtId="0" fontId="27" fillId="2" borderId="0" xfId="2" applyFont="1" applyFill="1">
      <alignment vertical="center"/>
    </xf>
    <xf numFmtId="0" fontId="27" fillId="2" borderId="0" xfId="2" applyFont="1" applyFill="1" applyAlignment="1">
      <alignment horizontal="left" vertical="center"/>
    </xf>
    <xf numFmtId="0" fontId="59" fillId="2" borderId="0" xfId="2" applyFont="1" applyFill="1" applyAlignment="1">
      <alignment horizontal="left" vertical="center"/>
    </xf>
    <xf numFmtId="0" fontId="26" fillId="2" borderId="0" xfId="2" applyFont="1" applyFill="1">
      <alignment vertical="center"/>
    </xf>
    <xf numFmtId="0" fontId="59" fillId="2" borderId="0" xfId="2" applyFont="1" applyFill="1">
      <alignment vertical="center"/>
    </xf>
    <xf numFmtId="0" fontId="10" fillId="2" borderId="0" xfId="2" applyFont="1" applyFill="1">
      <alignment vertical="center"/>
    </xf>
    <xf numFmtId="0" fontId="6" fillId="2" borderId="0" xfId="2" applyFont="1" applyFill="1">
      <alignment vertical="center"/>
    </xf>
    <xf numFmtId="0" fontId="29" fillId="2" borderId="0" xfId="2" applyFont="1" applyFill="1" applyAlignment="1">
      <alignment horizontal="center" vertical="center"/>
    </xf>
    <xf numFmtId="0" fontId="24" fillId="2" borderId="0" xfId="2" applyFont="1" applyFill="1" applyAlignment="1">
      <alignment horizontal="center" vertical="center"/>
    </xf>
    <xf numFmtId="0" fontId="16" fillId="2" borderId="0" xfId="2" applyFont="1" applyFill="1" applyAlignment="1">
      <alignment horizontal="center" vertical="center"/>
    </xf>
    <xf numFmtId="0" fontId="11" fillId="2" borderId="0" xfId="2" applyFont="1" applyFill="1" applyAlignment="1">
      <alignment horizontal="center" vertical="center"/>
    </xf>
    <xf numFmtId="0" fontId="31" fillId="2" borderId="0" xfId="2" applyFont="1" applyFill="1" applyAlignment="1">
      <alignment horizontal="center" vertical="center"/>
    </xf>
    <xf numFmtId="0" fontId="25" fillId="2" borderId="0" xfId="2" applyFont="1" applyFill="1" applyAlignment="1">
      <alignment horizontal="center" vertical="center"/>
    </xf>
    <xf numFmtId="0" fontId="7" fillId="2" borderId="0" xfId="2" applyFont="1" applyFill="1">
      <alignment vertical="center"/>
    </xf>
    <xf numFmtId="0" fontId="14" fillId="2" borderId="0" xfId="1" applyFont="1" applyFill="1" applyAlignment="1">
      <alignment horizontal="center" vertical="center"/>
    </xf>
    <xf numFmtId="0" fontId="64" fillId="2" borderId="0" xfId="1" applyFont="1" applyFill="1" applyAlignment="1">
      <alignment horizontal="center" vertical="center" shrinkToFit="1"/>
    </xf>
    <xf numFmtId="0" fontId="57" fillId="2" borderId="0" xfId="1" applyFont="1" applyFill="1">
      <alignment vertical="center"/>
    </xf>
    <xf numFmtId="0" fontId="68" fillId="2" borderId="0" xfId="1" applyFont="1" applyFill="1">
      <alignment vertical="center"/>
    </xf>
    <xf numFmtId="0" fontId="8" fillId="0" borderId="0" xfId="1" applyFont="1">
      <alignment vertical="center"/>
    </xf>
    <xf numFmtId="31" fontId="73" fillId="2" borderId="0" xfId="1" applyNumberFormat="1" applyFont="1" applyFill="1">
      <alignment vertical="center"/>
    </xf>
    <xf numFmtId="31" fontId="13" fillId="2" borderId="0" xfId="1" applyNumberFormat="1" applyFont="1" applyFill="1">
      <alignment vertical="center"/>
    </xf>
    <xf numFmtId="0" fontId="7" fillId="0" borderId="0" xfId="2" applyFont="1" applyAlignment="1">
      <alignment horizontal="left" vertical="center"/>
    </xf>
    <xf numFmtId="0" fontId="6" fillId="2" borderId="0" xfId="1" applyFont="1" applyFill="1">
      <alignment vertical="center"/>
    </xf>
    <xf numFmtId="0" fontId="6" fillId="0" borderId="0" xfId="1" applyFont="1">
      <alignment vertical="center"/>
    </xf>
    <xf numFmtId="0" fontId="34" fillId="2" borderId="0" xfId="1" applyFont="1" applyFill="1" applyAlignment="1">
      <alignment horizontal="center" vertical="center"/>
    </xf>
    <xf numFmtId="0" fontId="13" fillId="2" borderId="0" xfId="1" applyFont="1" applyFill="1" applyAlignment="1">
      <alignment horizontal="center" vertical="center"/>
    </xf>
    <xf numFmtId="0" fontId="67" fillId="2" borderId="0" xfId="1" applyFont="1" applyFill="1">
      <alignment vertical="center"/>
    </xf>
    <xf numFmtId="0" fontId="69" fillId="2" borderId="0" xfId="1" applyFont="1" applyFill="1">
      <alignment vertical="center"/>
    </xf>
    <xf numFmtId="0" fontId="69" fillId="2" borderId="0" xfId="1" quotePrefix="1" applyFont="1" applyFill="1">
      <alignment vertical="center"/>
    </xf>
    <xf numFmtId="0" fontId="12" fillId="0" borderId="0" xfId="1" applyFont="1">
      <alignment vertical="center"/>
    </xf>
    <xf numFmtId="0" fontId="0" fillId="2" borderId="0" xfId="0" applyFill="1" applyAlignment="1">
      <alignment horizontal="left" vertical="top"/>
    </xf>
    <xf numFmtId="0" fontId="0" fillId="0" borderId="0" xfId="0" applyAlignment="1">
      <alignment horizontal="left" vertical="top"/>
    </xf>
    <xf numFmtId="0" fontId="70" fillId="2" borderId="0" xfId="1" applyFont="1" applyFill="1" applyAlignment="1">
      <alignment horizontal="center" vertical="top"/>
    </xf>
    <xf numFmtId="0" fontId="70" fillId="2" borderId="0" xfId="1" applyFont="1" applyFill="1" applyAlignment="1">
      <alignment vertical="top"/>
    </xf>
    <xf numFmtId="0" fontId="70" fillId="2" borderId="0" xfId="1" applyFont="1" applyFill="1">
      <alignment vertical="center"/>
    </xf>
    <xf numFmtId="0" fontId="58" fillId="2" borderId="0" xfId="1" applyFont="1" applyFill="1" applyAlignment="1">
      <alignment horizontal="center" vertical="center"/>
    </xf>
    <xf numFmtId="0" fontId="70" fillId="2" borderId="0" xfId="1" applyFont="1" applyFill="1" applyAlignment="1">
      <alignment horizontal="left" vertical="top"/>
    </xf>
    <xf numFmtId="0" fontId="70" fillId="2" borderId="0" xfId="1" applyFont="1" applyFill="1" applyAlignment="1">
      <alignment horizontal="right" vertical="top"/>
    </xf>
    <xf numFmtId="0" fontId="69" fillId="2" borderId="0" xfId="1" applyFont="1" applyFill="1" applyAlignment="1"/>
    <xf numFmtId="0" fontId="69" fillId="2" borderId="0" xfId="1" quotePrefix="1" applyFont="1" applyFill="1" applyAlignment="1"/>
    <xf numFmtId="0" fontId="12" fillId="0" borderId="0" xfId="1" applyFont="1" applyAlignment="1"/>
    <xf numFmtId="0" fontId="71" fillId="2" borderId="0" xfId="1" applyFont="1" applyFill="1">
      <alignment vertical="center"/>
    </xf>
    <xf numFmtId="0" fontId="71" fillId="2" borderId="0" xfId="1" quotePrefix="1" applyFont="1" applyFill="1">
      <alignment vertical="center"/>
    </xf>
    <xf numFmtId="0" fontId="7" fillId="0" borderId="0" xfId="1" applyFont="1">
      <alignment vertical="center"/>
    </xf>
    <xf numFmtId="0" fontId="115" fillId="2" borderId="0" xfId="1" applyFont="1" applyFill="1">
      <alignment vertical="center"/>
    </xf>
    <xf numFmtId="0" fontId="3" fillId="0" borderId="0" xfId="1">
      <alignment vertical="center"/>
    </xf>
    <xf numFmtId="0" fontId="68" fillId="2" borderId="0" xfId="1" quotePrefix="1" applyFont="1" applyFill="1">
      <alignment vertical="center"/>
    </xf>
    <xf numFmtId="0" fontId="58" fillId="2" borderId="0" xfId="1" applyFont="1" applyFill="1">
      <alignment vertical="center"/>
    </xf>
    <xf numFmtId="0" fontId="72" fillId="2" borderId="0" xfId="2" applyFont="1" applyFill="1">
      <alignment vertical="center"/>
    </xf>
    <xf numFmtId="0" fontId="9" fillId="0" borderId="0" xfId="1" applyFont="1">
      <alignment vertical="center"/>
    </xf>
    <xf numFmtId="0" fontId="92" fillId="2" borderId="0" xfId="1" applyFont="1" applyFill="1">
      <alignment vertical="center"/>
    </xf>
    <xf numFmtId="0" fontId="68" fillId="2" borderId="5" xfId="1" applyFont="1" applyFill="1" applyBorder="1">
      <alignment vertical="center"/>
    </xf>
    <xf numFmtId="0" fontId="68" fillId="2" borderId="7" xfId="1" applyFont="1" applyFill="1" applyBorder="1">
      <alignment vertical="center"/>
    </xf>
    <xf numFmtId="0" fontId="58" fillId="2" borderId="7" xfId="1" applyFont="1" applyFill="1" applyBorder="1">
      <alignment vertical="center"/>
    </xf>
    <xf numFmtId="0" fontId="58" fillId="2" borderId="6" xfId="1" applyFont="1" applyFill="1" applyBorder="1">
      <alignment vertical="center"/>
    </xf>
    <xf numFmtId="177" fontId="90" fillId="2" borderId="3" xfId="1" applyNumberFormat="1" applyFont="1" applyFill="1" applyBorder="1" applyAlignment="1">
      <alignment vertical="center" shrinkToFit="1"/>
    </xf>
    <xf numFmtId="177" fontId="91" fillId="2" borderId="3" xfId="1" applyNumberFormat="1" applyFont="1" applyFill="1" applyBorder="1" applyAlignment="1">
      <alignment vertical="center" shrinkToFit="1"/>
    </xf>
    <xf numFmtId="0" fontId="67" fillId="2" borderId="0" xfId="1" applyFont="1" applyFill="1" applyAlignment="1">
      <alignment vertical="top"/>
    </xf>
    <xf numFmtId="0" fontId="99" fillId="2" borderId="0" xfId="1" applyFont="1" applyFill="1">
      <alignment vertical="center"/>
    </xf>
    <xf numFmtId="0" fontId="69" fillId="2" borderId="0" xfId="1" applyFont="1" applyFill="1" applyAlignment="1">
      <alignment horizontal="right" vertical="center"/>
    </xf>
    <xf numFmtId="0" fontId="69" fillId="2" borderId="0" xfId="1" applyFont="1" applyFill="1" applyAlignment="1">
      <alignment horizontal="left" vertical="center"/>
    </xf>
    <xf numFmtId="0" fontId="97" fillId="2" borderId="0" xfId="1" applyFont="1" applyFill="1">
      <alignment vertical="center"/>
    </xf>
    <xf numFmtId="0" fontId="74" fillId="2" borderId="0" xfId="1" applyFont="1" applyFill="1">
      <alignment vertical="center"/>
    </xf>
    <xf numFmtId="0" fontId="75" fillId="2" borderId="0" xfId="1" applyFont="1" applyFill="1" applyAlignment="1">
      <alignment horizontal="center" vertical="top" wrapText="1"/>
    </xf>
    <xf numFmtId="0" fontId="68" fillId="2" borderId="0" xfId="1" applyFont="1" applyFill="1" applyAlignment="1"/>
    <xf numFmtId="0" fontId="23" fillId="2" borderId="0" xfId="1" applyFont="1" applyFill="1">
      <alignment vertical="center"/>
    </xf>
    <xf numFmtId="0" fontId="23" fillId="2" borderId="0" xfId="1" applyFont="1" applyFill="1" applyAlignment="1">
      <alignment horizontal="center" vertical="center"/>
    </xf>
    <xf numFmtId="0" fontId="23" fillId="2" borderId="0" xfId="1" applyFont="1" applyFill="1" applyAlignment="1">
      <alignment horizontal="left" vertical="center"/>
    </xf>
    <xf numFmtId="0" fontId="23" fillId="0" borderId="0" xfId="1" applyFont="1">
      <alignment vertical="center"/>
    </xf>
    <xf numFmtId="0" fontId="97" fillId="0" borderId="0" xfId="1" applyFont="1">
      <alignment vertical="center"/>
    </xf>
    <xf numFmtId="0" fontId="68" fillId="2" borderId="0" xfId="1" applyFont="1" applyFill="1" applyAlignment="1">
      <alignment horizontal="center" vertical="center"/>
    </xf>
    <xf numFmtId="0" fontId="68" fillId="2" borderId="1" xfId="1" applyFont="1" applyFill="1" applyBorder="1">
      <alignment vertical="center"/>
    </xf>
    <xf numFmtId="0" fontId="66" fillId="0" borderId="0" xfId="1" applyFont="1">
      <alignment vertical="center"/>
    </xf>
    <xf numFmtId="0" fontId="8" fillId="0" borderId="0" xfId="1" applyFont="1" applyAlignment="1">
      <alignment vertical="top"/>
    </xf>
    <xf numFmtId="0" fontId="58" fillId="2" borderId="0" xfId="1" applyFont="1" applyFill="1" applyAlignment="1">
      <alignment horizontal="left" vertical="center"/>
    </xf>
    <xf numFmtId="0" fontId="70" fillId="2" borderId="1" xfId="1" applyFont="1" applyFill="1" applyBorder="1" applyAlignment="1">
      <alignment vertical="top"/>
    </xf>
    <xf numFmtId="0" fontId="68" fillId="0" borderId="0" xfId="1" applyFont="1">
      <alignment vertical="center"/>
    </xf>
    <xf numFmtId="0" fontId="13" fillId="2" borderId="0" xfId="1" applyFont="1" applyFill="1">
      <alignment vertical="center"/>
    </xf>
    <xf numFmtId="0" fontId="14" fillId="2" borderId="0" xfId="1" applyFont="1" applyFill="1">
      <alignment vertical="center"/>
    </xf>
    <xf numFmtId="0" fontId="59" fillId="2" borderId="0" xfId="1" applyFont="1" applyFill="1">
      <alignment vertical="center"/>
    </xf>
    <xf numFmtId="0" fontId="15" fillId="2" borderId="0" xfId="1" applyFont="1" applyFill="1" applyAlignment="1">
      <alignment horizontal="center" vertical="center"/>
    </xf>
    <xf numFmtId="0" fontId="19" fillId="2" borderId="6" xfId="1" applyFont="1" applyFill="1" applyBorder="1" applyAlignment="1">
      <alignment vertical="top"/>
    </xf>
    <xf numFmtId="0" fontId="19" fillId="2" borderId="10" xfId="1" applyFont="1" applyFill="1" applyBorder="1" applyAlignment="1">
      <alignment vertical="top"/>
    </xf>
    <xf numFmtId="0" fontId="19" fillId="2" borderId="9" xfId="1" applyFont="1" applyFill="1" applyBorder="1" applyAlignment="1">
      <alignment vertical="top"/>
    </xf>
    <xf numFmtId="0" fontId="20" fillId="2" borderId="0" xfId="1" applyFont="1" applyFill="1">
      <alignment vertical="center"/>
    </xf>
    <xf numFmtId="0" fontId="10" fillId="2" borderId="0" xfId="1" applyFont="1" applyFill="1">
      <alignment vertical="center"/>
    </xf>
    <xf numFmtId="0" fontId="18" fillId="2" borderId="0" xfId="1" applyFont="1" applyFill="1" applyAlignment="1">
      <alignment horizontal="center" vertical="center"/>
    </xf>
    <xf numFmtId="0" fontId="13" fillId="2" borderId="0" xfId="1" quotePrefix="1" applyFont="1" applyFill="1">
      <alignment vertical="center"/>
    </xf>
    <xf numFmtId="0" fontId="16" fillId="2" borderId="0" xfId="1" applyFont="1" applyFill="1">
      <alignment vertical="center"/>
    </xf>
    <xf numFmtId="0" fontId="10" fillId="2" borderId="0" xfId="1" applyFont="1" applyFill="1" applyAlignment="1">
      <alignment horizontal="center" vertical="center"/>
    </xf>
    <xf numFmtId="0" fontId="19" fillId="2" borderId="6" xfId="1" applyFont="1" applyFill="1" applyBorder="1" applyAlignment="1">
      <alignment vertical="top" wrapText="1"/>
    </xf>
    <xf numFmtId="0" fontId="19" fillId="2" borderId="10" xfId="1" applyFont="1" applyFill="1" applyBorder="1" applyAlignment="1">
      <alignment vertical="top" wrapText="1"/>
    </xf>
    <xf numFmtId="0" fontId="19" fillId="2" borderId="9" xfId="1" applyFont="1" applyFill="1" applyBorder="1" applyAlignment="1">
      <alignment vertical="top" wrapText="1"/>
    </xf>
    <xf numFmtId="0" fontId="19" fillId="2" borderId="0" xfId="1" applyFont="1" applyFill="1" applyAlignment="1">
      <alignment horizontal="center" vertical="top" wrapText="1"/>
    </xf>
    <xf numFmtId="0" fontId="22" fillId="2" borderId="0" xfId="1" applyFont="1" applyFill="1">
      <alignment vertical="center"/>
    </xf>
    <xf numFmtId="0" fontId="60" fillId="2" borderId="0" xfId="1" applyFont="1" applyFill="1">
      <alignment vertical="center"/>
    </xf>
    <xf numFmtId="0" fontId="60" fillId="2" borderId="0" xfId="1" applyFont="1" applyFill="1" applyAlignment="1">
      <alignment horizontal="left" vertical="center" wrapText="1"/>
    </xf>
    <xf numFmtId="0" fontId="18" fillId="2" borderId="0" xfId="1" applyFont="1" applyFill="1">
      <alignment vertical="center"/>
    </xf>
    <xf numFmtId="0" fontId="26" fillId="2" borderId="0" xfId="1" applyFont="1" applyFill="1" applyAlignment="1">
      <alignment horizontal="center" vertical="center" wrapText="1"/>
    </xf>
    <xf numFmtId="0" fontId="13" fillId="2" borderId="7" xfId="1" applyFont="1" applyFill="1" applyBorder="1" applyAlignment="1">
      <alignment horizontal="center" vertical="center"/>
    </xf>
    <xf numFmtId="0" fontId="40" fillId="2" borderId="0" xfId="1" applyFont="1" applyFill="1" applyAlignment="1">
      <alignment vertical="center" wrapText="1"/>
    </xf>
    <xf numFmtId="0" fontId="37" fillId="2" borderId="1" xfId="1" applyFont="1" applyFill="1" applyBorder="1">
      <alignment vertical="center"/>
    </xf>
    <xf numFmtId="0" fontId="37" fillId="2" borderId="0" xfId="1" applyFont="1" applyFill="1">
      <alignment vertical="center"/>
    </xf>
    <xf numFmtId="0" fontId="40" fillId="2" borderId="0" xfId="1" applyFont="1" applyFill="1" applyAlignment="1">
      <alignment horizontal="left" vertical="center" wrapText="1"/>
    </xf>
    <xf numFmtId="0" fontId="40" fillId="2" borderId="0" xfId="1" applyFont="1" applyFill="1" applyAlignment="1">
      <alignment horizontal="center" vertical="center" wrapText="1"/>
    </xf>
    <xf numFmtId="20" fontId="13" fillId="2" borderId="0" xfId="1" applyNumberFormat="1" applyFont="1" applyFill="1">
      <alignment vertical="center"/>
    </xf>
    <xf numFmtId="0" fontId="39" fillId="2" borderId="0" xfId="1" applyFont="1" applyFill="1">
      <alignment vertical="center"/>
    </xf>
    <xf numFmtId="0" fontId="24" fillId="2" borderId="0" xfId="1" applyFont="1" applyFill="1">
      <alignment vertical="center"/>
    </xf>
    <xf numFmtId="0" fontId="24" fillId="2" borderId="0" xfId="1" quotePrefix="1" applyFont="1" applyFill="1">
      <alignment vertical="center"/>
    </xf>
    <xf numFmtId="0" fontId="32" fillId="2" borderId="0" xfId="2" applyFont="1" applyFill="1">
      <alignment vertical="center"/>
    </xf>
    <xf numFmtId="0" fontId="84" fillId="2" borderId="0" xfId="2" applyFont="1" applyFill="1">
      <alignment vertical="center"/>
    </xf>
    <xf numFmtId="0" fontId="118" fillId="2" borderId="0" xfId="6" applyFont="1" applyFill="1" applyAlignment="1">
      <alignment horizontal="left" vertical="top"/>
    </xf>
    <xf numFmtId="0" fontId="119" fillId="2" borderId="0" xfId="6" applyFont="1" applyFill="1" applyAlignment="1">
      <alignment horizontal="left" vertical="top"/>
    </xf>
    <xf numFmtId="0" fontId="120" fillId="2" borderId="0" xfId="6" applyFont="1" applyFill="1" applyAlignment="1">
      <alignment horizontal="left" vertical="top"/>
    </xf>
    <xf numFmtId="0" fontId="123" fillId="2" borderId="0" xfId="6" applyFont="1" applyFill="1" applyAlignment="1">
      <alignment horizontal="center" vertical="top"/>
    </xf>
    <xf numFmtId="0" fontId="124" fillId="2" borderId="0" xfId="6" applyFont="1" applyFill="1" applyAlignment="1">
      <alignment horizontal="left" vertical="top"/>
    </xf>
    <xf numFmtId="0" fontId="117" fillId="2" borderId="0" xfId="6" applyFill="1" applyAlignment="1">
      <alignment horizontal="left" vertical="top"/>
    </xf>
    <xf numFmtId="0" fontId="125" fillId="2" borderId="0" xfId="6" applyFont="1" applyFill="1" applyAlignment="1">
      <alignment horizontal="left" vertical="top"/>
    </xf>
    <xf numFmtId="0" fontId="126" fillId="2" borderId="0" xfId="6" applyFont="1" applyFill="1" applyAlignment="1">
      <alignment horizontal="left" vertical="top"/>
    </xf>
    <xf numFmtId="0" fontId="128" fillId="2" borderId="0" xfId="6" applyFont="1" applyFill="1" applyAlignment="1">
      <alignment horizontal="right" vertical="top"/>
    </xf>
    <xf numFmtId="0" fontId="127" fillId="2" borderId="0" xfId="6" applyFont="1" applyFill="1" applyAlignment="1">
      <alignment horizontal="center" vertical="center"/>
    </xf>
    <xf numFmtId="0" fontId="122" fillId="2" borderId="0" xfId="6" applyFont="1" applyFill="1" applyAlignment="1">
      <alignment horizontal="center" vertical="top"/>
    </xf>
    <xf numFmtId="0" fontId="130" fillId="2" borderId="0" xfId="6" applyFont="1" applyFill="1" applyAlignment="1">
      <alignment horizontal="right" vertical="top"/>
    </xf>
    <xf numFmtId="0" fontId="129" fillId="2" borderId="0" xfId="6" applyFont="1" applyFill="1" applyAlignment="1">
      <alignment horizontal="left" vertical="center"/>
    </xf>
    <xf numFmtId="0" fontId="131" fillId="2" borderId="0" xfId="6" applyFont="1" applyFill="1" applyAlignment="1">
      <alignment horizontal="right" vertical="top"/>
    </xf>
    <xf numFmtId="0" fontId="131" fillId="2" borderId="0" xfId="6" applyFont="1" applyFill="1" applyAlignment="1">
      <alignment horizontal="left" vertical="top"/>
    </xf>
    <xf numFmtId="0" fontId="129" fillId="2" borderId="0" xfId="6" applyFont="1" applyFill="1" applyAlignment="1">
      <alignment horizontal="left" vertical="center" shrinkToFit="1"/>
    </xf>
    <xf numFmtId="0" fontId="132" fillId="2" borderId="0" xfId="6" applyFont="1" applyFill="1" applyAlignment="1">
      <alignment horizontal="left" vertical="top"/>
    </xf>
    <xf numFmtId="0" fontId="136" fillId="2" borderId="0" xfId="6" applyFont="1" applyFill="1" applyAlignment="1">
      <alignment horizontal="center" vertical="center"/>
    </xf>
    <xf numFmtId="0" fontId="137" fillId="2" borderId="0" xfId="6" applyFont="1" applyFill="1" applyAlignment="1">
      <alignment horizontal="center" vertical="center"/>
    </xf>
    <xf numFmtId="0" fontId="140" fillId="2" borderId="0" xfId="6" applyFont="1" applyFill="1" applyAlignment="1">
      <alignment horizontal="center" vertical="top"/>
    </xf>
    <xf numFmtId="0" fontId="142" fillId="2" borderId="0" xfId="6" applyFont="1" applyFill="1" applyAlignment="1">
      <alignment horizontal="center" vertical="center"/>
    </xf>
    <xf numFmtId="0" fontId="143" fillId="2" borderId="0" xfId="6" applyFont="1" applyFill="1" applyAlignment="1">
      <alignment horizontal="center" vertical="center"/>
    </xf>
    <xf numFmtId="0" fontId="144" fillId="2" borderId="0" xfId="6" applyFont="1" applyFill="1" applyAlignment="1">
      <alignment horizontal="center" vertical="center"/>
    </xf>
    <xf numFmtId="0" fontId="144" fillId="2" borderId="0" xfId="6" applyFont="1" applyFill="1" applyAlignment="1">
      <alignment horizontal="center" vertical="top"/>
    </xf>
    <xf numFmtId="0" fontId="146" fillId="2" borderId="0" xfId="6" applyFont="1" applyFill="1"/>
    <xf numFmtId="0" fontId="121" fillId="2" borderId="0" xfId="6" applyFont="1" applyFill="1"/>
    <xf numFmtId="0" fontId="146" fillId="2" borderId="0" xfId="6" applyFont="1" applyFill="1" applyAlignment="1">
      <alignment vertical="top"/>
    </xf>
    <xf numFmtId="0" fontId="121" fillId="2" borderId="0" xfId="6" applyFont="1" applyFill="1" applyAlignment="1">
      <alignment vertical="top"/>
    </xf>
    <xf numFmtId="0" fontId="148" fillId="2" borderId="0" xfId="6" applyFont="1" applyFill="1" applyAlignment="1">
      <alignment horizontal="center"/>
    </xf>
    <xf numFmtId="0" fontId="84" fillId="9" borderId="0" xfId="2" applyFont="1" applyFill="1">
      <alignment vertical="center"/>
    </xf>
    <xf numFmtId="0" fontId="32" fillId="9" borderId="0" xfId="2" applyFont="1" applyFill="1">
      <alignment vertical="center"/>
    </xf>
    <xf numFmtId="0" fontId="154" fillId="2" borderId="0" xfId="2" applyFont="1" applyFill="1">
      <alignment vertical="center"/>
    </xf>
    <xf numFmtId="0" fontId="28" fillId="10" borderId="0" xfId="2" applyFont="1" applyFill="1">
      <alignment vertical="center"/>
    </xf>
    <xf numFmtId="0" fontId="144" fillId="2" borderId="0" xfId="6" applyFont="1" applyFill="1" applyAlignment="1">
      <alignment horizontal="center" vertical="center"/>
    </xf>
    <xf numFmtId="0" fontId="144" fillId="2" borderId="0" xfId="6" applyFont="1" applyFill="1" applyAlignment="1">
      <alignment horizontal="center" vertical="top"/>
    </xf>
    <xf numFmtId="0" fontId="143" fillId="2" borderId="0" xfId="6" applyFont="1" applyFill="1" applyAlignment="1">
      <alignment horizontal="center" vertical="center"/>
    </xf>
    <xf numFmtId="0" fontId="148" fillId="2" borderId="0" xfId="6" applyFont="1" applyFill="1" applyAlignment="1">
      <alignment horizontal="center"/>
    </xf>
    <xf numFmtId="0" fontId="149" fillId="2" borderId="5" xfId="6" applyFont="1" applyFill="1" applyBorder="1" applyAlignment="1">
      <alignment horizontal="center" vertical="center"/>
    </xf>
    <xf numFmtId="0" fontId="149" fillId="2" borderId="7" xfId="6" applyFont="1" applyFill="1" applyBorder="1" applyAlignment="1">
      <alignment horizontal="center" vertical="center"/>
    </xf>
    <xf numFmtId="0" fontId="149" fillId="2" borderId="6" xfId="6" applyFont="1" applyFill="1" applyBorder="1" applyAlignment="1">
      <alignment horizontal="center" vertical="center"/>
    </xf>
    <xf numFmtId="0" fontId="149" fillId="2" borderId="8" xfId="6" applyFont="1" applyFill="1" applyBorder="1" applyAlignment="1">
      <alignment horizontal="center" vertical="center"/>
    </xf>
    <xf numFmtId="0" fontId="149" fillId="2" borderId="1" xfId="6" applyFont="1" applyFill="1" applyBorder="1" applyAlignment="1">
      <alignment horizontal="center" vertical="center"/>
    </xf>
    <xf numFmtId="0" fontId="149" fillId="2" borderId="9" xfId="6" applyFont="1" applyFill="1" applyBorder="1" applyAlignment="1">
      <alignment horizontal="center" vertical="center"/>
    </xf>
    <xf numFmtId="0" fontId="80" fillId="9" borderId="0" xfId="6" applyFont="1" applyFill="1" applyAlignment="1" applyProtection="1">
      <alignment horizontal="left" vertical="center" shrinkToFit="1"/>
      <protection locked="0"/>
    </xf>
    <xf numFmtId="0" fontId="80" fillId="9" borderId="1" xfId="6" applyFont="1" applyFill="1" applyBorder="1" applyAlignment="1" applyProtection="1">
      <alignment horizontal="left" vertical="center" shrinkToFit="1"/>
      <protection locked="0"/>
    </xf>
    <xf numFmtId="0" fontId="135" fillId="2" borderId="1" xfId="6" applyFont="1" applyFill="1" applyBorder="1" applyAlignment="1">
      <alignment horizontal="center" vertical="center"/>
    </xf>
    <xf numFmtId="0" fontId="135" fillId="2" borderId="5" xfId="6" applyFont="1" applyFill="1" applyBorder="1" applyAlignment="1">
      <alignment horizontal="center" vertical="center"/>
    </xf>
    <xf numFmtId="0" fontId="135" fillId="2" borderId="7" xfId="6" applyFont="1" applyFill="1" applyBorder="1" applyAlignment="1">
      <alignment horizontal="center" vertical="center"/>
    </xf>
    <xf numFmtId="0" fontId="135" fillId="2" borderId="6" xfId="6" applyFont="1" applyFill="1" applyBorder="1" applyAlignment="1">
      <alignment horizontal="center" vertical="center"/>
    </xf>
    <xf numFmtId="0" fontId="138" fillId="2" borderId="8" xfId="6" applyFont="1" applyFill="1" applyBorder="1" applyAlignment="1">
      <alignment horizontal="center" vertical="center"/>
    </xf>
    <xf numFmtId="0" fontId="139" fillId="2" borderId="1" xfId="6" applyFont="1" applyFill="1" applyBorder="1" applyAlignment="1">
      <alignment vertical="center"/>
    </xf>
    <xf numFmtId="0" fontId="139" fillId="2" borderId="9" xfId="6" applyFont="1" applyFill="1" applyBorder="1" applyAlignment="1">
      <alignment vertical="center"/>
    </xf>
    <xf numFmtId="0" fontId="141" fillId="2" borderId="7" xfId="6" applyFont="1" applyFill="1" applyBorder="1" applyAlignment="1">
      <alignment horizontal="center" vertical="center"/>
    </xf>
    <xf numFmtId="0" fontId="123" fillId="2" borderId="0" xfId="6" applyFont="1" applyFill="1" applyAlignment="1">
      <alignment horizontal="center" vertical="top"/>
    </xf>
    <xf numFmtId="0" fontId="129" fillId="9" borderId="0" xfId="6" applyFont="1" applyFill="1" applyAlignment="1" applyProtection="1">
      <alignment horizontal="left" vertical="center" shrinkToFit="1"/>
      <protection locked="0"/>
    </xf>
    <xf numFmtId="0" fontId="129" fillId="9" borderId="1" xfId="6" applyFont="1" applyFill="1" applyBorder="1" applyAlignment="1" applyProtection="1">
      <alignment horizontal="left" vertical="center" shrinkToFit="1"/>
      <protection locked="0"/>
    </xf>
    <xf numFmtId="0" fontId="156" fillId="9" borderId="0" xfId="6" applyFont="1" applyFill="1" applyAlignment="1" applyProtection="1">
      <alignment horizontal="left" vertical="center" shrinkToFit="1"/>
      <protection locked="0"/>
    </xf>
    <xf numFmtId="49" fontId="86" fillId="9" borderId="7" xfId="2" applyNumberFormat="1" applyFont="1" applyFill="1" applyBorder="1" applyAlignment="1" applyProtection="1">
      <alignment horizontal="center" vertical="center"/>
      <protection locked="0"/>
    </xf>
    <xf numFmtId="49" fontId="86" fillId="9" borderId="6" xfId="2" applyNumberFormat="1" applyFont="1" applyFill="1" applyBorder="1" applyAlignment="1" applyProtection="1">
      <alignment horizontal="center" vertical="center"/>
      <protection locked="0"/>
    </xf>
    <xf numFmtId="49" fontId="86" fillId="9" borderId="1" xfId="2" applyNumberFormat="1" applyFont="1" applyFill="1" applyBorder="1" applyAlignment="1" applyProtection="1">
      <alignment horizontal="center" vertical="center"/>
      <protection locked="0"/>
    </xf>
    <xf numFmtId="49" fontId="86" fillId="9" borderId="9" xfId="2" applyNumberFormat="1" applyFont="1" applyFill="1" applyBorder="1" applyAlignment="1" applyProtection="1">
      <alignment horizontal="center" vertical="center"/>
      <protection locked="0"/>
    </xf>
    <xf numFmtId="0" fontId="23" fillId="9" borderId="17" xfId="2" applyFont="1" applyFill="1" applyBorder="1" applyAlignment="1" applyProtection="1">
      <alignment horizontal="left" vertical="center" shrinkToFit="1"/>
      <protection locked="0"/>
    </xf>
    <xf numFmtId="0" fontId="23" fillId="9" borderId="7" xfId="2" applyFont="1" applyFill="1" applyBorder="1" applyAlignment="1" applyProtection="1">
      <alignment horizontal="left" vertical="center" shrinkToFit="1"/>
      <protection locked="0"/>
    </xf>
    <xf numFmtId="0" fontId="23" fillId="9" borderId="6" xfId="2" applyFont="1" applyFill="1" applyBorder="1" applyAlignment="1" applyProtection="1">
      <alignment horizontal="left" vertical="center" shrinkToFit="1"/>
      <protection locked="0"/>
    </xf>
    <xf numFmtId="0" fontId="23" fillId="9" borderId="18" xfId="2" applyFont="1" applyFill="1" applyBorder="1" applyAlignment="1" applyProtection="1">
      <alignment horizontal="left" vertical="center" shrinkToFit="1"/>
      <protection locked="0"/>
    </xf>
    <xf numFmtId="0" fontId="23" fillId="9" borderId="1" xfId="2" applyFont="1" applyFill="1" applyBorder="1" applyAlignment="1" applyProtection="1">
      <alignment horizontal="left" vertical="center" shrinkToFit="1"/>
      <protection locked="0"/>
    </xf>
    <xf numFmtId="0" fontId="23" fillId="9" borderId="9" xfId="2" applyFont="1" applyFill="1" applyBorder="1" applyAlignment="1" applyProtection="1">
      <alignment horizontal="left" vertical="center" shrinkToFit="1"/>
      <protection locked="0"/>
    </xf>
    <xf numFmtId="38" fontId="86" fillId="2" borderId="7" xfId="5" applyFont="1" applyFill="1" applyBorder="1" applyAlignment="1" applyProtection="1">
      <alignment horizontal="right" vertical="center" shrinkToFit="1"/>
    </xf>
    <xf numFmtId="38" fontId="86" fillId="2" borderId="1" xfId="5" applyFont="1" applyFill="1" applyBorder="1" applyAlignment="1" applyProtection="1">
      <alignment horizontal="right" vertical="center" shrinkToFit="1"/>
    </xf>
    <xf numFmtId="0" fontId="23" fillId="10" borderId="17" xfId="2" applyFont="1" applyFill="1" applyBorder="1" applyAlignment="1" applyProtection="1">
      <alignment horizontal="center" vertical="center" shrinkToFit="1"/>
      <protection locked="0"/>
    </xf>
    <xf numFmtId="0" fontId="23" fillId="10" borderId="7" xfId="2" applyFont="1" applyFill="1" applyBorder="1" applyAlignment="1" applyProtection="1">
      <alignment horizontal="center" vertical="center" shrinkToFit="1"/>
      <protection locked="0"/>
    </xf>
    <xf numFmtId="0" fontId="23" fillId="10" borderId="6" xfId="2" applyFont="1" applyFill="1" applyBorder="1" applyAlignment="1" applyProtection="1">
      <alignment horizontal="center" vertical="center" shrinkToFit="1"/>
      <protection locked="0"/>
    </xf>
    <xf numFmtId="0" fontId="23" fillId="10" borderId="18" xfId="2" applyFont="1" applyFill="1" applyBorder="1" applyAlignment="1" applyProtection="1">
      <alignment horizontal="center" vertical="center" shrinkToFit="1"/>
      <protection locked="0"/>
    </xf>
    <xf numFmtId="0" fontId="23" fillId="10" borderId="1" xfId="2" applyFont="1" applyFill="1" applyBorder="1" applyAlignment="1" applyProtection="1">
      <alignment horizontal="center" vertical="center" shrinkToFit="1"/>
      <protection locked="0"/>
    </xf>
    <xf numFmtId="0" fontId="23" fillId="10" borderId="9" xfId="2" applyFont="1" applyFill="1" applyBorder="1" applyAlignment="1" applyProtection="1">
      <alignment horizontal="center" vertical="center" shrinkToFit="1"/>
      <protection locked="0"/>
    </xf>
    <xf numFmtId="0" fontId="23" fillId="2" borderId="5" xfId="2" applyFont="1" applyFill="1" applyBorder="1" applyAlignment="1">
      <alignment horizontal="center" vertical="center" shrinkToFit="1"/>
    </xf>
    <xf numFmtId="0" fontId="23" fillId="2" borderId="7" xfId="2" applyFont="1" applyFill="1" applyBorder="1" applyAlignment="1">
      <alignment horizontal="center" vertical="center" shrinkToFit="1"/>
    </xf>
    <xf numFmtId="0" fontId="23" fillId="2" borderId="14" xfId="2" applyFont="1" applyFill="1" applyBorder="1" applyAlignment="1">
      <alignment horizontal="center" vertical="center" shrinkToFit="1"/>
    </xf>
    <xf numFmtId="0" fontId="23" fillId="9" borderId="7" xfId="2" applyFont="1" applyFill="1" applyBorder="1" applyAlignment="1" applyProtection="1">
      <alignment horizontal="center" vertical="center"/>
      <protection locked="0"/>
    </xf>
    <xf numFmtId="0" fontId="23" fillId="9" borderId="6" xfId="2" applyFont="1" applyFill="1" applyBorder="1" applyAlignment="1" applyProtection="1">
      <alignment horizontal="center" vertical="center"/>
      <protection locked="0"/>
    </xf>
    <xf numFmtId="0" fontId="23" fillId="9" borderId="1" xfId="2" applyFont="1" applyFill="1" applyBorder="1" applyAlignment="1" applyProtection="1">
      <alignment horizontal="center" vertical="center"/>
      <protection locked="0"/>
    </xf>
    <xf numFmtId="0" fontId="23" fillId="9" borderId="9" xfId="2" applyFont="1" applyFill="1" applyBorder="1" applyAlignment="1" applyProtection="1">
      <alignment horizontal="center" vertical="center"/>
      <protection locked="0"/>
    </xf>
    <xf numFmtId="38" fontId="86" fillId="9" borderId="17" xfId="5" applyFont="1" applyFill="1" applyBorder="1" applyAlignment="1" applyProtection="1">
      <alignment horizontal="right" vertical="center" shrinkToFit="1"/>
      <protection locked="0"/>
    </xf>
    <xf numFmtId="38" fontId="86" fillId="9" borderId="7" xfId="5" applyFont="1" applyFill="1" applyBorder="1" applyAlignment="1" applyProtection="1">
      <alignment horizontal="right" vertical="center" shrinkToFit="1"/>
      <protection locked="0"/>
    </xf>
    <xf numFmtId="38" fontId="86" fillId="9" borderId="6" xfId="5" applyFont="1" applyFill="1" applyBorder="1" applyAlignment="1" applyProtection="1">
      <alignment horizontal="right" vertical="center" shrinkToFit="1"/>
      <protection locked="0"/>
    </xf>
    <xf numFmtId="38" fontId="86" fillId="9" borderId="18" xfId="5" applyFont="1" applyFill="1" applyBorder="1" applyAlignment="1" applyProtection="1">
      <alignment horizontal="right" vertical="center" shrinkToFit="1"/>
      <protection locked="0"/>
    </xf>
    <xf numFmtId="38" fontId="86" fillId="9" borderId="1" xfId="5" applyFont="1" applyFill="1" applyBorder="1" applyAlignment="1" applyProtection="1">
      <alignment horizontal="right" vertical="center" shrinkToFit="1"/>
      <protection locked="0"/>
    </xf>
    <xf numFmtId="38" fontId="86" fillId="9" borderId="9" xfId="5" applyFont="1" applyFill="1" applyBorder="1" applyAlignment="1" applyProtection="1">
      <alignment horizontal="right" vertical="center" shrinkToFit="1"/>
      <protection locked="0"/>
    </xf>
    <xf numFmtId="0" fontId="84" fillId="2" borderId="8" xfId="2" applyFont="1" applyFill="1" applyBorder="1" applyAlignment="1">
      <alignment horizontal="center" vertical="center"/>
    </xf>
    <xf numFmtId="0" fontId="84" fillId="2" borderId="1" xfId="2" applyFont="1" applyFill="1" applyBorder="1" applyAlignment="1">
      <alignment horizontal="center" vertical="center"/>
    </xf>
    <xf numFmtId="0" fontId="84" fillId="2" borderId="15"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7"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5" xfId="2" applyFont="1" applyFill="1" applyBorder="1" applyAlignment="1">
      <alignment horizontal="center"/>
    </xf>
    <xf numFmtId="0" fontId="23" fillId="2" borderId="7" xfId="2" applyFont="1" applyFill="1" applyBorder="1" applyAlignment="1">
      <alignment horizontal="center"/>
    </xf>
    <xf numFmtId="0" fontId="23" fillId="2" borderId="14" xfId="2" applyFont="1" applyFill="1" applyBorder="1" applyAlignment="1">
      <alignment horizontal="center"/>
    </xf>
    <xf numFmtId="0" fontId="97" fillId="2" borderId="8" xfId="2" applyFont="1" applyFill="1" applyBorder="1" applyAlignment="1">
      <alignment horizontal="center" vertical="center" shrinkToFit="1"/>
    </xf>
    <xf numFmtId="0" fontId="97" fillId="2" borderId="1" xfId="2" applyFont="1" applyFill="1" applyBorder="1" applyAlignment="1">
      <alignment horizontal="center" vertical="center" shrinkToFit="1"/>
    </xf>
    <xf numFmtId="0" fontId="97" fillId="2" borderId="15" xfId="2" applyFont="1" applyFill="1" applyBorder="1" applyAlignment="1">
      <alignment horizontal="center" vertical="center" shrinkToFit="1"/>
    </xf>
    <xf numFmtId="0" fontId="23" fillId="2" borderId="5" xfId="2" applyFont="1" applyFill="1" applyBorder="1" applyAlignment="1">
      <alignment horizontal="center" shrinkToFit="1"/>
    </xf>
    <xf numFmtId="0" fontId="23" fillId="2" borderId="7" xfId="2" applyFont="1" applyFill="1" applyBorder="1" applyAlignment="1">
      <alignment horizontal="center" shrinkToFit="1"/>
    </xf>
    <xf numFmtId="0" fontId="23" fillId="2" borderId="14" xfId="2" applyFont="1" applyFill="1" applyBorder="1" applyAlignment="1">
      <alignment horizontal="center" shrinkToFit="1"/>
    </xf>
    <xf numFmtId="0" fontId="23" fillId="9" borderId="17" xfId="2" applyFont="1" applyFill="1" applyBorder="1" applyAlignment="1" applyProtection="1">
      <alignment horizontal="center" vertical="center" shrinkToFit="1"/>
      <protection locked="0"/>
    </xf>
    <xf numFmtId="0" fontId="23" fillId="9" borderId="7" xfId="2" applyFont="1" applyFill="1" applyBorder="1" applyAlignment="1" applyProtection="1">
      <alignment horizontal="center" vertical="center" shrinkToFit="1"/>
      <protection locked="0"/>
    </xf>
    <xf numFmtId="0" fontId="23" fillId="9" borderId="6" xfId="2" applyFont="1" applyFill="1" applyBorder="1" applyAlignment="1" applyProtection="1">
      <alignment horizontal="center" vertical="center" shrinkToFit="1"/>
      <protection locked="0"/>
    </xf>
    <xf numFmtId="0" fontId="23" fillId="9" borderId="18" xfId="2" applyFont="1" applyFill="1" applyBorder="1" applyAlignment="1" applyProtection="1">
      <alignment horizontal="center" vertical="center" shrinkToFit="1"/>
      <protection locked="0"/>
    </xf>
    <xf numFmtId="0" fontId="23" fillId="9" borderId="1" xfId="2" applyFont="1" applyFill="1" applyBorder="1" applyAlignment="1" applyProtection="1">
      <alignment horizontal="center" vertical="center" shrinkToFit="1"/>
      <protection locked="0"/>
    </xf>
    <xf numFmtId="0" fontId="23" fillId="9" borderId="9" xfId="2" applyFont="1" applyFill="1" applyBorder="1" applyAlignment="1" applyProtection="1">
      <alignment horizontal="center" vertical="center" shrinkToFit="1"/>
      <protection locked="0"/>
    </xf>
    <xf numFmtId="0" fontId="15" fillId="2" borderId="8" xfId="2" applyFont="1" applyFill="1" applyBorder="1" applyAlignment="1">
      <alignment horizontal="center" vertical="top" shrinkToFit="1"/>
    </xf>
    <xf numFmtId="0" fontId="15" fillId="2" borderId="1" xfId="2" applyFont="1" applyFill="1" applyBorder="1" applyAlignment="1">
      <alignment horizontal="center" vertical="top" shrinkToFit="1"/>
    </xf>
    <xf numFmtId="0" fontId="26" fillId="10" borderId="7" xfId="2" applyFont="1" applyFill="1" applyBorder="1" applyAlignment="1" applyProtection="1">
      <alignment horizontal="center" vertical="center" wrapText="1" shrinkToFit="1"/>
      <protection locked="0"/>
    </xf>
    <xf numFmtId="0" fontId="26" fillId="10" borderId="6" xfId="2" applyFont="1" applyFill="1" applyBorder="1" applyAlignment="1" applyProtection="1">
      <alignment horizontal="center" vertical="center" wrapText="1" shrinkToFit="1"/>
      <protection locked="0"/>
    </xf>
    <xf numFmtId="0" fontId="26" fillId="10" borderId="1" xfId="2" applyFont="1" applyFill="1" applyBorder="1" applyAlignment="1" applyProtection="1">
      <alignment horizontal="center" vertical="center" wrapText="1" shrinkToFit="1"/>
      <protection locked="0"/>
    </xf>
    <xf numFmtId="0" fontId="26" fillId="10" borderId="9" xfId="2" applyFont="1" applyFill="1" applyBorder="1" applyAlignment="1" applyProtection="1">
      <alignment horizontal="center" vertical="center" wrapText="1" shrinkToFit="1"/>
      <protection locked="0"/>
    </xf>
    <xf numFmtId="0" fontId="26" fillId="2" borderId="5" xfId="2" applyFont="1" applyFill="1" applyBorder="1" applyAlignment="1">
      <alignment horizontal="center"/>
    </xf>
    <xf numFmtId="0" fontId="26" fillId="2" borderId="7" xfId="2" applyFont="1" applyFill="1" applyBorder="1" applyAlignment="1">
      <alignment horizontal="center"/>
    </xf>
    <xf numFmtId="0" fontId="26" fillId="2" borderId="14" xfId="2" applyFont="1" applyFill="1" applyBorder="1" applyAlignment="1">
      <alignment horizontal="center"/>
    </xf>
    <xf numFmtId="0" fontId="15" fillId="2" borderId="15" xfId="2" applyFont="1" applyFill="1" applyBorder="1" applyAlignment="1">
      <alignment horizontal="center" vertical="top" shrinkToFit="1"/>
    </xf>
    <xf numFmtId="0" fontId="91" fillId="9" borderId="17" xfId="2" applyFont="1" applyFill="1" applyBorder="1" applyAlignment="1" applyProtection="1">
      <alignment horizontal="center" vertical="center" shrinkToFit="1"/>
      <protection locked="0"/>
    </xf>
    <xf numFmtId="0" fontId="58" fillId="9" borderId="7" xfId="2" applyFont="1" applyFill="1" applyBorder="1" applyAlignment="1" applyProtection="1">
      <alignment horizontal="center" vertical="center" shrinkToFit="1"/>
      <protection locked="0"/>
    </xf>
    <xf numFmtId="0" fontId="58" fillId="9" borderId="6" xfId="2" applyFont="1" applyFill="1" applyBorder="1" applyAlignment="1" applyProtection="1">
      <alignment horizontal="center" vertical="center" shrinkToFit="1"/>
      <protection locked="0"/>
    </xf>
    <xf numFmtId="0" fontId="58" fillId="9" borderId="18" xfId="2" applyFont="1" applyFill="1" applyBorder="1" applyAlignment="1" applyProtection="1">
      <alignment horizontal="center" vertical="center" shrinkToFit="1"/>
      <protection locked="0"/>
    </xf>
    <xf numFmtId="0" fontId="58" fillId="9" borderId="1" xfId="2" applyFont="1" applyFill="1" applyBorder="1" applyAlignment="1" applyProtection="1">
      <alignment horizontal="center" vertical="center" shrinkToFit="1"/>
      <protection locked="0"/>
    </xf>
    <xf numFmtId="0" fontId="58" fillId="9" borderId="9" xfId="2" applyFont="1" applyFill="1" applyBorder="1" applyAlignment="1" applyProtection="1">
      <alignment horizontal="center" vertical="center" shrinkToFit="1"/>
      <protection locked="0"/>
    </xf>
    <xf numFmtId="0" fontId="26" fillId="2" borderId="17" xfId="2" applyFont="1" applyFill="1" applyBorder="1" applyAlignment="1">
      <alignment horizontal="center" vertical="center" shrinkToFit="1"/>
    </xf>
    <xf numFmtId="0" fontId="26" fillId="2" borderId="7" xfId="2" applyFont="1" applyFill="1" applyBorder="1" applyAlignment="1">
      <alignment horizontal="center" vertical="center" shrinkToFit="1"/>
    </xf>
    <xf numFmtId="0" fontId="26" fillId="2" borderId="6" xfId="2" applyFont="1" applyFill="1" applyBorder="1" applyAlignment="1">
      <alignment horizontal="center" vertical="center" shrinkToFit="1"/>
    </xf>
    <xf numFmtId="0" fontId="26" fillId="2" borderId="18" xfId="2" applyFont="1" applyFill="1" applyBorder="1" applyAlignment="1">
      <alignment horizontal="center" vertical="center" shrinkToFit="1"/>
    </xf>
    <xf numFmtId="0" fontId="26" fillId="2" borderId="1" xfId="2" applyFont="1" applyFill="1" applyBorder="1" applyAlignment="1">
      <alignment horizontal="center" vertical="center" shrinkToFit="1"/>
    </xf>
    <xf numFmtId="0" fontId="26" fillId="2" borderId="9" xfId="2" applyFont="1" applyFill="1" applyBorder="1" applyAlignment="1">
      <alignment horizontal="center" vertical="center" shrinkToFit="1"/>
    </xf>
    <xf numFmtId="176" fontId="64" fillId="9" borderId="5" xfId="0" applyNumberFormat="1" applyFont="1" applyFill="1" applyBorder="1" applyAlignment="1" applyProtection="1">
      <alignment horizontal="center" vertical="center" shrinkToFit="1"/>
      <protection locked="0"/>
    </xf>
    <xf numFmtId="176" fontId="64" fillId="9" borderId="7" xfId="0" applyNumberFormat="1" applyFont="1" applyFill="1" applyBorder="1" applyAlignment="1" applyProtection="1">
      <alignment horizontal="center" vertical="center" shrinkToFit="1"/>
      <protection locked="0"/>
    </xf>
    <xf numFmtId="176" fontId="64" fillId="9" borderId="6" xfId="0" applyNumberFormat="1" applyFont="1" applyFill="1" applyBorder="1" applyAlignment="1" applyProtection="1">
      <alignment horizontal="center" vertical="center" shrinkToFit="1"/>
      <protection locked="0"/>
    </xf>
    <xf numFmtId="176" fontId="64" fillId="9" borderId="72" xfId="0" applyNumberFormat="1" applyFont="1" applyFill="1" applyBorder="1" applyAlignment="1" applyProtection="1">
      <alignment horizontal="center" vertical="center" shrinkToFit="1"/>
      <protection locked="0"/>
    </xf>
    <xf numFmtId="176" fontId="64" fillId="9" borderId="30" xfId="0" applyNumberFormat="1" applyFont="1" applyFill="1" applyBorder="1" applyAlignment="1" applyProtection="1">
      <alignment horizontal="center" vertical="center" shrinkToFit="1"/>
      <protection locked="0"/>
    </xf>
    <xf numFmtId="176" fontId="64" fillId="9" borderId="34" xfId="0" applyNumberFormat="1" applyFont="1" applyFill="1" applyBorder="1" applyAlignment="1" applyProtection="1">
      <alignment horizontal="center" vertical="center" shrinkToFit="1"/>
      <protection locked="0"/>
    </xf>
    <xf numFmtId="0" fontId="25" fillId="2" borderId="5" xfId="2" applyFont="1" applyFill="1" applyBorder="1" applyAlignment="1">
      <alignment horizontal="center"/>
    </xf>
    <xf numFmtId="0" fontId="25" fillId="2" borderId="7" xfId="2" applyFont="1" applyFill="1" applyBorder="1" applyAlignment="1">
      <alignment horizontal="center"/>
    </xf>
    <xf numFmtId="0" fontId="25" fillId="2" borderId="14" xfId="2" applyFont="1" applyFill="1" applyBorder="1" applyAlignment="1">
      <alignment horizontal="center"/>
    </xf>
    <xf numFmtId="0" fontId="112" fillId="2" borderId="8" xfId="2" applyFont="1" applyFill="1" applyBorder="1" applyAlignment="1">
      <alignment horizontal="center" vertical="top" wrapText="1" shrinkToFit="1"/>
    </xf>
    <xf numFmtId="0" fontId="112" fillId="2" borderId="1" xfId="2" applyFont="1" applyFill="1" applyBorder="1" applyAlignment="1">
      <alignment horizontal="center" vertical="top" wrapText="1" shrinkToFit="1"/>
    </xf>
    <xf numFmtId="0" fontId="112" fillId="2" borderId="15" xfId="2" applyFont="1" applyFill="1" applyBorder="1" applyAlignment="1">
      <alignment horizontal="center" vertical="top" wrapText="1" shrinkToFit="1"/>
    </xf>
    <xf numFmtId="176" fontId="60" fillId="9" borderId="7" xfId="2" applyNumberFormat="1" applyFont="1" applyFill="1" applyBorder="1" applyAlignment="1" applyProtection="1">
      <alignment horizontal="center" vertical="center"/>
      <protection locked="0"/>
    </xf>
    <xf numFmtId="176" fontId="60" fillId="9" borderId="6" xfId="2" applyNumberFormat="1" applyFont="1" applyFill="1" applyBorder="1" applyAlignment="1" applyProtection="1">
      <alignment horizontal="center" vertical="center"/>
      <protection locked="0"/>
    </xf>
    <xf numFmtId="0" fontId="15" fillId="2" borderId="18" xfId="2" applyFont="1" applyFill="1" applyBorder="1" applyAlignment="1">
      <alignment horizontal="center" vertical="center"/>
    </xf>
    <xf numFmtId="0" fontId="15" fillId="2" borderId="1" xfId="2" applyFont="1" applyFill="1" applyBorder="1" applyAlignment="1">
      <alignment horizontal="center" vertical="center"/>
    </xf>
    <xf numFmtId="0" fontId="15" fillId="2" borderId="15" xfId="2" applyFont="1" applyFill="1" applyBorder="1" applyAlignment="1">
      <alignment horizontal="center" vertical="center"/>
    </xf>
    <xf numFmtId="0" fontId="10" fillId="10" borderId="7" xfId="2" applyFont="1" applyFill="1" applyBorder="1" applyAlignment="1" applyProtection="1">
      <alignment horizontal="center" vertical="center" wrapText="1"/>
      <protection locked="0"/>
    </xf>
    <xf numFmtId="0" fontId="10" fillId="10" borderId="6" xfId="2" applyFont="1" applyFill="1" applyBorder="1" applyAlignment="1" applyProtection="1">
      <alignment horizontal="center" vertical="center" wrapText="1"/>
      <protection locked="0"/>
    </xf>
    <xf numFmtId="0" fontId="10" fillId="10" borderId="1" xfId="2" applyFont="1" applyFill="1" applyBorder="1" applyAlignment="1" applyProtection="1">
      <alignment horizontal="center" vertical="center" wrapText="1"/>
      <protection locked="0"/>
    </xf>
    <xf numFmtId="0" fontId="10" fillId="10" borderId="9" xfId="2" applyFont="1" applyFill="1" applyBorder="1" applyAlignment="1" applyProtection="1">
      <alignment horizontal="center" vertical="center" wrapText="1"/>
      <protection locked="0"/>
    </xf>
    <xf numFmtId="0" fontId="26" fillId="2" borderId="5" xfId="2" applyFont="1" applyFill="1" applyBorder="1" applyAlignment="1">
      <alignment horizontal="center" shrinkToFit="1"/>
    </xf>
    <xf numFmtId="0" fontId="26" fillId="2" borderId="7" xfId="2" applyFont="1" applyFill="1" applyBorder="1" applyAlignment="1">
      <alignment horizontal="center" shrinkToFit="1"/>
    </xf>
    <xf numFmtId="0" fontId="26" fillId="2" borderId="14" xfId="2" applyFont="1" applyFill="1" applyBorder="1" applyAlignment="1">
      <alignment horizontal="center" shrinkToFit="1"/>
    </xf>
    <xf numFmtId="0" fontId="60" fillId="9" borderId="7" xfId="2" applyFont="1" applyFill="1" applyBorder="1" applyAlignment="1" applyProtection="1">
      <alignment horizontal="center" vertical="center"/>
      <protection locked="0"/>
    </xf>
    <xf numFmtId="0" fontId="60" fillId="9" borderId="1" xfId="2" applyFont="1" applyFill="1" applyBorder="1" applyAlignment="1" applyProtection="1">
      <alignment horizontal="center" vertical="center"/>
      <protection locked="0"/>
    </xf>
    <xf numFmtId="0" fontId="53" fillId="2" borderId="1" xfId="2" applyFont="1" applyFill="1" applyBorder="1" applyAlignment="1">
      <alignment horizontal="left" vertical="center"/>
    </xf>
    <xf numFmtId="0" fontId="53" fillId="2" borderId="9" xfId="2" applyFont="1" applyFill="1" applyBorder="1" applyAlignment="1">
      <alignment horizontal="left" vertical="center"/>
    </xf>
    <xf numFmtId="0" fontId="58" fillId="9" borderId="73" xfId="0" applyFont="1" applyFill="1" applyBorder="1" applyAlignment="1" applyProtection="1">
      <alignment horizontal="center" vertical="center" shrinkToFit="1"/>
      <protection locked="0"/>
    </xf>
    <xf numFmtId="0" fontId="58" fillId="9" borderId="74" xfId="0" applyFont="1" applyFill="1" applyBorder="1" applyAlignment="1" applyProtection="1">
      <alignment horizontal="center" vertical="center" shrinkToFit="1"/>
      <protection locked="0"/>
    </xf>
    <xf numFmtId="0" fontId="58" fillId="9" borderId="75" xfId="0" applyFont="1" applyFill="1" applyBorder="1" applyAlignment="1" applyProtection="1">
      <alignment horizontal="center" vertical="center" shrinkToFit="1"/>
      <protection locked="0"/>
    </xf>
    <xf numFmtId="0" fontId="58" fillId="9" borderId="76" xfId="0" applyFont="1" applyFill="1" applyBorder="1" applyAlignment="1">
      <alignment horizontal="center" vertical="center" shrinkToFit="1"/>
    </xf>
    <xf numFmtId="0" fontId="58" fillId="9" borderId="77" xfId="0" applyFont="1" applyFill="1" applyBorder="1" applyAlignment="1">
      <alignment horizontal="center" vertical="center" shrinkToFit="1"/>
    </xf>
    <xf numFmtId="0" fontId="58" fillId="9" borderId="78" xfId="0" applyFont="1" applyFill="1" applyBorder="1" applyAlignment="1">
      <alignment horizontal="center" vertical="center" shrinkToFit="1"/>
    </xf>
    <xf numFmtId="0" fontId="90" fillId="10" borderId="49" xfId="2" applyFont="1" applyFill="1" applyBorder="1" applyAlignment="1" applyProtection="1">
      <alignment horizontal="center" vertical="center" wrapText="1" shrinkToFit="1"/>
      <protection locked="0"/>
    </xf>
    <xf numFmtId="0" fontId="68" fillId="10" borderId="48" xfId="2" applyFont="1" applyFill="1" applyBorder="1" applyAlignment="1" applyProtection="1">
      <alignment horizontal="center" vertical="center" wrapText="1" shrinkToFit="1"/>
      <protection locked="0"/>
    </xf>
    <xf numFmtId="0" fontId="68" fillId="10" borderId="50" xfId="2" applyFont="1" applyFill="1" applyBorder="1" applyAlignment="1" applyProtection="1">
      <alignment horizontal="center" vertical="center" wrapText="1" shrinkToFit="1"/>
      <protection locked="0"/>
    </xf>
    <xf numFmtId="0" fontId="68" fillId="10" borderId="49" xfId="2" applyFont="1" applyFill="1" applyBorder="1" applyAlignment="1" applyProtection="1">
      <alignment horizontal="center" vertical="center" wrapText="1" shrinkToFit="1"/>
      <protection locked="0"/>
    </xf>
    <xf numFmtId="0" fontId="23" fillId="9" borderId="49" xfId="0" applyFont="1" applyFill="1" applyBorder="1" applyAlignment="1" applyProtection="1">
      <alignment horizontal="center" vertical="center" shrinkToFit="1"/>
      <protection locked="0"/>
    </xf>
    <xf numFmtId="0" fontId="23" fillId="9" borderId="48" xfId="0" applyFont="1" applyFill="1" applyBorder="1" applyAlignment="1" applyProtection="1">
      <alignment horizontal="center" vertical="center" shrinkToFit="1"/>
      <protection locked="0"/>
    </xf>
    <xf numFmtId="0" fontId="23" fillId="9" borderId="50" xfId="0" applyFont="1" applyFill="1" applyBorder="1" applyAlignment="1" applyProtection="1">
      <alignment horizontal="center" vertical="center" shrinkToFit="1"/>
      <protection locked="0"/>
    </xf>
    <xf numFmtId="49" fontId="159" fillId="9" borderId="7" xfId="2" applyNumberFormat="1" applyFont="1" applyFill="1" applyBorder="1" applyAlignment="1" applyProtection="1">
      <alignment horizontal="center" vertical="center"/>
      <protection locked="0"/>
    </xf>
    <xf numFmtId="0" fontId="0" fillId="10" borderId="49" xfId="0" applyFill="1" applyBorder="1" applyAlignment="1" applyProtection="1">
      <alignment horizontal="center" vertical="center" shrinkToFit="1"/>
      <protection locked="0"/>
    </xf>
    <xf numFmtId="0" fontId="0" fillId="10" borderId="48" xfId="0" applyFill="1" applyBorder="1" applyAlignment="1" applyProtection="1">
      <alignment horizontal="center" vertical="center" shrinkToFit="1"/>
      <protection locked="0"/>
    </xf>
    <xf numFmtId="0" fontId="0" fillId="10" borderId="50" xfId="0" applyFill="1" applyBorder="1" applyAlignment="1" applyProtection="1">
      <alignment horizontal="center" vertical="center" shrinkToFit="1"/>
      <protection locked="0"/>
    </xf>
    <xf numFmtId="0" fontId="58" fillId="9" borderId="8" xfId="0" applyFont="1" applyFill="1" applyBorder="1" applyAlignment="1">
      <alignment horizontal="center" vertical="center" shrinkToFit="1"/>
    </xf>
    <xf numFmtId="0" fontId="58" fillId="9" borderId="1" xfId="0" applyFont="1" applyFill="1" applyBorder="1" applyAlignment="1">
      <alignment horizontal="center" vertical="center" shrinkToFit="1"/>
    </xf>
    <xf numFmtId="0" fontId="58" fillId="9" borderId="9" xfId="0" applyFont="1" applyFill="1" applyBorder="1" applyAlignment="1">
      <alignment horizontal="center" vertical="center" shrinkToFit="1"/>
    </xf>
    <xf numFmtId="0" fontId="59" fillId="9" borderId="49" xfId="0" applyFont="1" applyFill="1" applyBorder="1" applyAlignment="1" applyProtection="1">
      <alignment horizontal="center" vertical="center" shrinkToFit="1"/>
      <protection locked="0"/>
    </xf>
    <xf numFmtId="0" fontId="59" fillId="9" borderId="48" xfId="0" applyFont="1" applyFill="1" applyBorder="1" applyAlignment="1" applyProtection="1">
      <alignment horizontal="center" vertical="center" shrinkToFit="1"/>
      <protection locked="0"/>
    </xf>
    <xf numFmtId="0" fontId="59" fillId="9" borderId="50" xfId="0" applyFont="1" applyFill="1" applyBorder="1" applyAlignment="1" applyProtection="1">
      <alignment horizontal="center" vertical="center" shrinkToFit="1"/>
      <protection locked="0"/>
    </xf>
    <xf numFmtId="0" fontId="23" fillId="9" borderId="29" xfId="0" applyFont="1" applyFill="1" applyBorder="1" applyAlignment="1" applyProtection="1">
      <alignment horizontal="center" vertical="center" shrinkToFit="1"/>
      <protection locked="0"/>
    </xf>
    <xf numFmtId="0" fontId="23" fillId="9" borderId="26" xfId="0" applyFont="1" applyFill="1" applyBorder="1" applyAlignment="1" applyProtection="1">
      <alignment horizontal="center" vertical="center" shrinkToFit="1"/>
      <protection locked="0"/>
    </xf>
    <xf numFmtId="0" fontId="23" fillId="9" borderId="31" xfId="0" applyFont="1" applyFill="1" applyBorder="1" applyAlignment="1" applyProtection="1">
      <alignment horizontal="center" vertical="center" shrinkToFit="1"/>
      <protection locked="0"/>
    </xf>
    <xf numFmtId="20" fontId="97" fillId="2" borderId="12" xfId="2" applyNumberFormat="1" applyFont="1" applyFill="1" applyBorder="1" applyAlignment="1">
      <alignment horizontal="center" vertical="center" shrinkToFit="1"/>
    </xf>
    <xf numFmtId="20" fontId="97" fillId="2" borderId="37" xfId="2" applyNumberFormat="1" applyFont="1" applyFill="1" applyBorder="1" applyAlignment="1">
      <alignment horizontal="center" vertical="center" shrinkToFit="1"/>
    </xf>
    <xf numFmtId="0" fontId="14" fillId="2" borderId="1" xfId="2" applyFont="1" applyFill="1" applyBorder="1" applyAlignment="1">
      <alignment horizontal="right" vertical="center"/>
    </xf>
    <xf numFmtId="14" fontId="64" fillId="9" borderId="69" xfId="0" applyNumberFormat="1" applyFont="1" applyFill="1" applyBorder="1" applyAlignment="1">
      <alignment horizontal="center" vertical="center" shrinkToFit="1"/>
    </xf>
    <xf numFmtId="14" fontId="64" fillId="9" borderId="70" xfId="0" applyNumberFormat="1" applyFont="1" applyFill="1" applyBorder="1" applyAlignment="1">
      <alignment horizontal="center" vertical="center" shrinkToFit="1"/>
    </xf>
    <xf numFmtId="14" fontId="64" fillId="9" borderId="71" xfId="0" applyNumberFormat="1" applyFont="1" applyFill="1" applyBorder="1" applyAlignment="1">
      <alignment horizontal="center" vertical="center" shrinkToFit="1"/>
    </xf>
    <xf numFmtId="20" fontId="23" fillId="2" borderId="13" xfId="2" applyNumberFormat="1" applyFont="1" applyFill="1" applyBorder="1" applyAlignment="1">
      <alignment horizontal="center" vertical="center"/>
    </xf>
    <xf numFmtId="20" fontId="23" fillId="2" borderId="36" xfId="2" applyNumberFormat="1" applyFont="1" applyFill="1" applyBorder="1" applyAlignment="1">
      <alignment horizontal="center" vertical="center"/>
    </xf>
    <xf numFmtId="0" fontId="86" fillId="10" borderId="4" xfId="2" applyFont="1" applyFill="1" applyBorder="1" applyAlignment="1" applyProtection="1">
      <alignment horizontal="center" vertical="center" shrinkToFit="1"/>
      <protection locked="0"/>
    </xf>
    <xf numFmtId="0" fontId="86" fillId="10" borderId="2" xfId="2" applyFont="1" applyFill="1" applyBorder="1" applyAlignment="1" applyProtection="1">
      <alignment horizontal="center" vertical="center" shrinkToFit="1"/>
      <protection locked="0"/>
    </xf>
    <xf numFmtId="20" fontId="84" fillId="2" borderId="12" xfId="2" applyNumberFormat="1" applyFont="1" applyFill="1" applyBorder="1" applyAlignment="1">
      <alignment horizontal="center" vertical="center"/>
    </xf>
    <xf numFmtId="20" fontId="84" fillId="2" borderId="37" xfId="2" applyNumberFormat="1" applyFont="1" applyFill="1" applyBorder="1" applyAlignment="1">
      <alignment horizontal="center" vertical="center"/>
    </xf>
    <xf numFmtId="0" fontId="52" fillId="2" borderId="8" xfId="2" applyFont="1" applyFill="1" applyBorder="1" applyAlignment="1">
      <alignment horizontal="center" vertical="top"/>
    </xf>
    <xf numFmtId="0" fontId="52" fillId="2" borderId="1" xfId="2" applyFont="1" applyFill="1" applyBorder="1" applyAlignment="1">
      <alignment horizontal="center" vertical="top"/>
    </xf>
    <xf numFmtId="0" fontId="52" fillId="2" borderId="15" xfId="2" applyFont="1" applyFill="1" applyBorder="1" applyAlignment="1">
      <alignment horizontal="center" vertical="top"/>
    </xf>
    <xf numFmtId="0" fontId="63" fillId="2" borderId="8" xfId="2" applyFont="1" applyFill="1" applyBorder="1" applyAlignment="1">
      <alignment horizontal="center" vertical="top" shrinkToFit="1"/>
    </xf>
    <xf numFmtId="0" fontId="63" fillId="2" borderId="1" xfId="2" applyFont="1" applyFill="1" applyBorder="1" applyAlignment="1">
      <alignment horizontal="center" vertical="top" shrinkToFit="1"/>
    </xf>
    <xf numFmtId="0" fontId="26" fillId="12" borderId="0" xfId="2" applyFont="1" applyFill="1" applyAlignment="1" applyProtection="1">
      <alignment horizontal="center" vertical="center" shrinkToFit="1"/>
      <protection locked="0"/>
    </xf>
    <xf numFmtId="0" fontId="0" fillId="10" borderId="29" xfId="0" applyFill="1" applyBorder="1" applyAlignment="1" applyProtection="1">
      <alignment horizontal="center" vertical="center" shrinkToFit="1"/>
      <protection locked="0"/>
    </xf>
    <xf numFmtId="0" fontId="0" fillId="10" borderId="26" xfId="0" applyFill="1" applyBorder="1" applyAlignment="1" applyProtection="1">
      <alignment horizontal="center" vertical="center" shrinkToFit="1"/>
      <protection locked="0"/>
    </xf>
    <xf numFmtId="0" fontId="0" fillId="10" borderId="31" xfId="0" applyFill="1" applyBorder="1" applyAlignment="1" applyProtection="1">
      <alignment horizontal="center" vertical="center" shrinkToFit="1"/>
      <protection locked="0"/>
    </xf>
    <xf numFmtId="0" fontId="11" fillId="2" borderId="8" xfId="2" applyFont="1" applyFill="1" applyBorder="1" applyAlignment="1">
      <alignment horizontal="center" vertical="top" shrinkToFit="1"/>
    </xf>
    <xf numFmtId="0" fontId="11" fillId="2" borderId="1" xfId="2" applyFont="1" applyFill="1" applyBorder="1" applyAlignment="1">
      <alignment horizontal="center" vertical="top" shrinkToFit="1"/>
    </xf>
    <xf numFmtId="0" fontId="11" fillId="2" borderId="15" xfId="2" applyFont="1" applyFill="1" applyBorder="1" applyAlignment="1">
      <alignment horizontal="center" vertical="top" shrinkToFit="1"/>
    </xf>
    <xf numFmtId="0" fontId="26" fillId="10" borderId="17" xfId="2" applyFont="1" applyFill="1" applyBorder="1" applyAlignment="1" applyProtection="1">
      <alignment horizontal="center" vertical="center" shrinkToFit="1"/>
      <protection locked="0"/>
    </xf>
    <xf numFmtId="0" fontId="26" fillId="10" borderId="7" xfId="2" applyFont="1" applyFill="1" applyBorder="1" applyAlignment="1" applyProtection="1">
      <alignment horizontal="center" vertical="center" shrinkToFit="1"/>
      <protection locked="0"/>
    </xf>
    <xf numFmtId="0" fontId="26" fillId="10" borderId="6" xfId="2" applyFont="1" applyFill="1" applyBorder="1" applyAlignment="1" applyProtection="1">
      <alignment horizontal="center" vertical="center" shrinkToFit="1"/>
      <protection locked="0"/>
    </xf>
    <xf numFmtId="0" fontId="26" fillId="10" borderId="18" xfId="2" applyFont="1" applyFill="1" applyBorder="1" applyAlignment="1" applyProtection="1">
      <alignment horizontal="center" vertical="center" shrinkToFit="1"/>
      <protection locked="0"/>
    </xf>
    <xf numFmtId="0" fontId="26" fillId="10" borderId="1" xfId="2" applyFont="1" applyFill="1" applyBorder="1" applyAlignment="1" applyProtection="1">
      <alignment horizontal="center" vertical="center" shrinkToFit="1"/>
      <protection locked="0"/>
    </xf>
    <xf numFmtId="0" fontId="26" fillId="10" borderId="9" xfId="2" applyFont="1" applyFill="1" applyBorder="1" applyAlignment="1" applyProtection="1">
      <alignment horizontal="center" vertical="center" shrinkToFit="1"/>
      <protection locked="0"/>
    </xf>
    <xf numFmtId="14" fontId="64" fillId="9" borderId="8" xfId="0" applyNumberFormat="1" applyFont="1" applyFill="1" applyBorder="1" applyAlignment="1">
      <alignment horizontal="center" vertical="center" shrinkToFit="1"/>
    </xf>
    <xf numFmtId="14" fontId="64" fillId="9" borderId="1" xfId="0" applyNumberFormat="1" applyFont="1" applyFill="1" applyBorder="1" applyAlignment="1">
      <alignment horizontal="center" vertical="center" shrinkToFit="1"/>
    </xf>
    <xf numFmtId="14" fontId="64" fillId="9" borderId="9" xfId="0" applyNumberFormat="1" applyFont="1" applyFill="1" applyBorder="1" applyAlignment="1">
      <alignment horizontal="center" vertical="center" shrinkToFit="1"/>
    </xf>
    <xf numFmtId="0" fontId="55" fillId="2" borderId="5" xfId="2" applyFont="1" applyFill="1" applyBorder="1" applyAlignment="1">
      <alignment horizontal="center" vertical="center"/>
    </xf>
    <xf numFmtId="0" fontId="55" fillId="2" borderId="7" xfId="2" applyFont="1" applyFill="1" applyBorder="1" applyAlignment="1">
      <alignment horizontal="center" vertical="center"/>
    </xf>
    <xf numFmtId="0" fontId="55" fillId="2" borderId="14" xfId="2" applyFont="1" applyFill="1" applyBorder="1" applyAlignment="1">
      <alignment horizontal="center" vertical="center"/>
    </xf>
    <xf numFmtId="0" fontId="52" fillId="2" borderId="8" xfId="2" applyFont="1" applyFill="1" applyBorder="1" applyAlignment="1">
      <alignment horizontal="center" vertical="center" shrinkToFit="1"/>
    </xf>
    <xf numFmtId="0" fontId="52" fillId="2" borderId="1" xfId="2" applyFont="1" applyFill="1" applyBorder="1" applyAlignment="1">
      <alignment horizontal="center" vertical="center" shrinkToFit="1"/>
    </xf>
    <xf numFmtId="0" fontId="52" fillId="2" borderId="15" xfId="2" applyFont="1" applyFill="1" applyBorder="1" applyAlignment="1">
      <alignment horizontal="center" vertical="center" shrinkToFit="1"/>
    </xf>
    <xf numFmtId="0" fontId="23" fillId="10" borderId="7" xfId="2" applyFont="1" applyFill="1" applyBorder="1" applyAlignment="1" applyProtection="1">
      <alignment horizontal="center" vertical="center" wrapText="1"/>
      <protection locked="0"/>
    </xf>
    <xf numFmtId="0" fontId="23" fillId="10" borderId="6" xfId="2" applyFont="1" applyFill="1" applyBorder="1" applyAlignment="1" applyProtection="1">
      <alignment horizontal="center" vertical="center" wrapText="1"/>
      <protection locked="0"/>
    </xf>
    <xf numFmtId="0" fontId="23" fillId="10" borderId="1" xfId="2" applyFont="1" applyFill="1" applyBorder="1" applyAlignment="1" applyProtection="1">
      <alignment horizontal="center" vertical="center" wrapText="1"/>
      <protection locked="0"/>
    </xf>
    <xf numFmtId="0" fontId="23" fillId="10" borderId="9" xfId="2" applyFont="1" applyFill="1" applyBorder="1" applyAlignment="1" applyProtection="1">
      <alignment horizontal="center" vertical="center" wrapText="1"/>
      <protection locked="0"/>
    </xf>
    <xf numFmtId="176" fontId="60" fillId="9" borderId="17" xfId="2" applyNumberFormat="1" applyFont="1" applyFill="1" applyBorder="1" applyAlignment="1" applyProtection="1">
      <alignment horizontal="center" vertical="center"/>
      <protection locked="0"/>
    </xf>
    <xf numFmtId="0" fontId="22" fillId="2" borderId="7" xfId="2" applyFont="1" applyFill="1" applyBorder="1" applyAlignment="1">
      <alignment horizontal="center" vertical="center"/>
    </xf>
    <xf numFmtId="0" fontId="10" fillId="2" borderId="7" xfId="2" applyFont="1" applyFill="1" applyBorder="1" applyAlignment="1">
      <alignment horizontal="center" vertical="center"/>
    </xf>
    <xf numFmtId="49" fontId="59" fillId="9" borderId="7" xfId="2" applyNumberFormat="1" applyFont="1" applyFill="1" applyBorder="1" applyAlignment="1" applyProtection="1">
      <alignment horizontal="center" vertical="center" shrinkToFit="1"/>
      <protection locked="0"/>
    </xf>
    <xf numFmtId="49" fontId="59" fillId="9" borderId="6" xfId="2" applyNumberFormat="1" applyFont="1" applyFill="1" applyBorder="1" applyAlignment="1" applyProtection="1">
      <alignment horizontal="center" vertical="center" shrinkToFit="1"/>
      <protection locked="0"/>
    </xf>
    <xf numFmtId="49" fontId="59" fillId="9" borderId="1" xfId="2" applyNumberFormat="1" applyFont="1" applyFill="1" applyBorder="1" applyAlignment="1" applyProtection="1">
      <alignment horizontal="center" vertical="center" shrinkToFit="1"/>
      <protection locked="0"/>
    </xf>
    <xf numFmtId="49" fontId="59" fillId="9" borderId="9" xfId="2" applyNumberFormat="1" applyFont="1" applyFill="1" applyBorder="1" applyAlignment="1" applyProtection="1">
      <alignment horizontal="center" vertical="center" shrinkToFit="1"/>
      <protection locked="0"/>
    </xf>
    <xf numFmtId="0" fontId="26" fillId="2" borderId="5"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6" fillId="2" borderId="14" xfId="2" applyFont="1" applyFill="1" applyBorder="1" applyAlignment="1">
      <alignment horizontal="center" vertical="center" wrapText="1"/>
    </xf>
    <xf numFmtId="0" fontId="15" fillId="2" borderId="8" xfId="2" applyFont="1" applyFill="1" applyBorder="1" applyAlignment="1">
      <alignment horizontal="center" vertical="center" shrinkToFit="1"/>
    </xf>
    <xf numFmtId="0" fontId="15" fillId="2" borderId="1" xfId="2" applyFont="1" applyFill="1" applyBorder="1" applyAlignment="1">
      <alignment horizontal="center" vertical="center" shrinkToFit="1"/>
    </xf>
    <xf numFmtId="0" fontId="15" fillId="2" borderId="15" xfId="2" applyFont="1" applyFill="1" applyBorder="1" applyAlignment="1">
      <alignment horizontal="center" vertical="center" shrinkToFit="1"/>
    </xf>
    <xf numFmtId="0" fontId="58" fillId="9" borderId="19" xfId="2" applyFont="1" applyFill="1" applyBorder="1" applyAlignment="1" applyProtection="1">
      <alignment horizontal="left" vertical="center" shrinkToFit="1"/>
      <protection locked="0"/>
    </xf>
    <xf numFmtId="0" fontId="58" fillId="9" borderId="3" xfId="2" applyFont="1" applyFill="1" applyBorder="1" applyAlignment="1" applyProtection="1">
      <alignment horizontal="left" vertical="center" shrinkToFit="1"/>
      <protection locked="0"/>
    </xf>
    <xf numFmtId="0" fontId="58" fillId="9" borderId="4" xfId="2" applyFont="1" applyFill="1" applyBorder="1" applyAlignment="1" applyProtection="1">
      <alignment horizontal="left" vertical="center" shrinkToFit="1"/>
      <protection locked="0"/>
    </xf>
    <xf numFmtId="49" fontId="59" fillId="9" borderId="17" xfId="2" applyNumberFormat="1" applyFont="1" applyFill="1" applyBorder="1" applyAlignment="1" applyProtection="1">
      <alignment horizontal="center" vertical="center" shrinkToFit="1"/>
      <protection locked="0"/>
    </xf>
    <xf numFmtId="49" fontId="59" fillId="9" borderId="18" xfId="2" applyNumberFormat="1" applyFont="1" applyFill="1" applyBorder="1" applyAlignment="1" applyProtection="1">
      <alignment horizontal="center" vertical="center" shrinkToFit="1"/>
      <protection locked="0"/>
    </xf>
    <xf numFmtId="0" fontId="59" fillId="9" borderId="7" xfId="2" applyFont="1" applyFill="1" applyBorder="1" applyAlignment="1" applyProtection="1">
      <alignment horizontal="center" vertical="center" shrinkToFit="1"/>
      <protection locked="0"/>
    </xf>
    <xf numFmtId="0" fontId="59" fillId="9" borderId="6" xfId="2" applyFont="1" applyFill="1" applyBorder="1" applyAlignment="1" applyProtection="1">
      <alignment horizontal="center" vertical="center" shrinkToFit="1"/>
      <protection locked="0"/>
    </xf>
    <xf numFmtId="0" fontId="59" fillId="9" borderId="1" xfId="2" applyFont="1" applyFill="1" applyBorder="1" applyAlignment="1" applyProtection="1">
      <alignment horizontal="center" vertical="center" shrinkToFit="1"/>
      <protection locked="0"/>
    </xf>
    <xf numFmtId="0" fontId="59" fillId="9" borderId="9" xfId="2" applyFont="1" applyFill="1" applyBorder="1" applyAlignment="1" applyProtection="1">
      <alignment horizontal="center" vertical="center" shrinkToFit="1"/>
      <protection locked="0"/>
    </xf>
    <xf numFmtId="0" fontId="48" fillId="2" borderId="5" xfId="2" applyFont="1" applyFill="1" applyBorder="1" applyAlignment="1">
      <alignment horizontal="center" shrinkToFit="1"/>
    </xf>
    <xf numFmtId="0" fontId="10" fillId="2" borderId="7" xfId="2" applyFont="1" applyFill="1" applyBorder="1" applyAlignment="1">
      <alignment horizontal="center" shrinkToFit="1"/>
    </xf>
    <xf numFmtId="0" fontId="22" fillId="2" borderId="5" xfId="2" applyFont="1" applyFill="1" applyBorder="1" applyAlignment="1">
      <alignment horizontal="center" vertical="center"/>
    </xf>
    <xf numFmtId="0" fontId="22" fillId="2" borderId="14" xfId="2" applyFont="1" applyFill="1" applyBorder="1" applyAlignment="1">
      <alignment horizontal="center" vertical="center"/>
    </xf>
    <xf numFmtId="0" fontId="10" fillId="2" borderId="5"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176" fontId="26" fillId="0" borderId="7" xfId="2" applyNumberFormat="1" applyFont="1" applyBorder="1" applyAlignment="1">
      <alignment horizontal="center" vertical="top"/>
    </xf>
    <xf numFmtId="176" fontId="26" fillId="0" borderId="1" xfId="2" applyNumberFormat="1" applyFont="1" applyBorder="1" applyAlignment="1">
      <alignment horizontal="center" vertical="top"/>
    </xf>
    <xf numFmtId="0" fontId="153" fillId="9" borderId="7" xfId="2" applyFont="1" applyFill="1" applyBorder="1" applyAlignment="1">
      <alignment horizontal="center" vertical="center" wrapText="1"/>
    </xf>
    <xf numFmtId="0" fontId="153" fillId="9" borderId="1" xfId="2" applyFont="1" applyFill="1" applyBorder="1" applyAlignment="1">
      <alignment horizontal="center" vertical="center" wrapText="1"/>
    </xf>
    <xf numFmtId="0" fontId="52" fillId="2" borderId="1" xfId="2" applyFont="1" applyFill="1" applyBorder="1" applyAlignment="1">
      <alignment horizontal="center" vertical="top" shrinkToFit="1"/>
    </xf>
    <xf numFmtId="0" fontId="52" fillId="2" borderId="15" xfId="2" applyFont="1" applyFill="1" applyBorder="1" applyAlignment="1">
      <alignment horizontal="center" vertical="top" shrinkToFit="1"/>
    </xf>
    <xf numFmtId="0" fontId="26" fillId="2" borderId="0" xfId="2" applyFont="1" applyFill="1" applyAlignment="1">
      <alignment horizontal="center"/>
    </xf>
    <xf numFmtId="0" fontId="26" fillId="2" borderId="16" xfId="2" applyFont="1" applyFill="1" applyBorder="1" applyAlignment="1">
      <alignment horizontal="center"/>
    </xf>
    <xf numFmtId="0" fontId="157" fillId="9" borderId="7" xfId="7" applyFill="1" applyBorder="1" applyAlignment="1" applyProtection="1">
      <alignment horizontal="left" vertical="center" shrinkToFit="1"/>
      <protection locked="0"/>
    </xf>
    <xf numFmtId="0" fontId="60" fillId="9" borderId="7" xfId="2" applyFont="1" applyFill="1" applyBorder="1" applyAlignment="1" applyProtection="1">
      <alignment horizontal="left" vertical="center" shrinkToFit="1"/>
      <protection locked="0"/>
    </xf>
    <xf numFmtId="0" fontId="60" fillId="9" borderId="6" xfId="2" applyFont="1" applyFill="1" applyBorder="1" applyAlignment="1" applyProtection="1">
      <alignment horizontal="left" vertical="center" shrinkToFit="1"/>
      <protection locked="0"/>
    </xf>
    <xf numFmtId="0" fontId="60" fillId="9" borderId="1" xfId="2" applyFont="1" applyFill="1" applyBorder="1" applyAlignment="1" applyProtection="1">
      <alignment horizontal="left" vertical="center" shrinkToFit="1"/>
      <protection locked="0"/>
    </xf>
    <xf numFmtId="0" fontId="60" fillId="9" borderId="9" xfId="2" applyFont="1" applyFill="1" applyBorder="1" applyAlignment="1" applyProtection="1">
      <alignment horizontal="left" vertical="center" shrinkToFit="1"/>
      <protection locked="0"/>
    </xf>
    <xf numFmtId="0" fontId="15" fillId="2" borderId="5"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14" xfId="2" applyFont="1" applyFill="1" applyBorder="1" applyAlignment="1">
      <alignment horizontal="center" vertical="center" shrinkToFit="1"/>
    </xf>
    <xf numFmtId="0" fontId="58" fillId="9" borderId="17" xfId="2" applyFont="1" applyFill="1" applyBorder="1" applyAlignment="1" applyProtection="1">
      <alignment horizontal="center" vertical="center"/>
      <protection locked="0"/>
    </xf>
    <xf numFmtId="0" fontId="58" fillId="9" borderId="7" xfId="2" applyFont="1" applyFill="1" applyBorder="1" applyAlignment="1" applyProtection="1">
      <alignment horizontal="center" vertical="center"/>
      <protection locked="0"/>
    </xf>
    <xf numFmtId="0" fontId="58" fillId="9" borderId="18" xfId="2" applyFont="1" applyFill="1" applyBorder="1" applyAlignment="1" applyProtection="1">
      <alignment horizontal="center" vertical="center"/>
      <protection locked="0"/>
    </xf>
    <xf numFmtId="0" fontId="58" fillId="9" borderId="1" xfId="2" applyFont="1" applyFill="1" applyBorder="1" applyAlignment="1" applyProtection="1">
      <alignment horizontal="center" vertical="center"/>
      <protection locked="0"/>
    </xf>
    <xf numFmtId="0" fontId="26" fillId="2" borderId="5" xfId="2" applyFont="1" applyFill="1" applyBorder="1" applyAlignment="1">
      <alignment horizontal="center" vertical="center"/>
    </xf>
    <xf numFmtId="0" fontId="26" fillId="2" borderId="7" xfId="2" applyFont="1" applyFill="1" applyBorder="1" applyAlignment="1">
      <alignment horizontal="center" vertical="center"/>
    </xf>
    <xf numFmtId="0" fontId="52" fillId="2" borderId="8" xfId="2" applyFont="1" applyFill="1" applyBorder="1" applyAlignment="1">
      <alignment horizontal="center" vertical="top" shrinkToFit="1"/>
    </xf>
    <xf numFmtId="0" fontId="24" fillId="10" borderId="17" xfId="2" applyFont="1" applyFill="1" applyBorder="1" applyAlignment="1" applyProtection="1">
      <alignment horizontal="center" vertical="center" wrapText="1"/>
      <protection locked="0"/>
    </xf>
    <xf numFmtId="0" fontId="24" fillId="10" borderId="7" xfId="2" applyFont="1" applyFill="1" applyBorder="1" applyAlignment="1" applyProtection="1">
      <alignment horizontal="center" vertical="center" wrapText="1"/>
      <protection locked="0"/>
    </xf>
    <xf numFmtId="0" fontId="24" fillId="10" borderId="6" xfId="2" applyFont="1" applyFill="1" applyBorder="1" applyAlignment="1" applyProtection="1">
      <alignment horizontal="center" vertical="center" wrapText="1"/>
      <protection locked="0"/>
    </xf>
    <xf numFmtId="0" fontId="24" fillId="10" borderId="18" xfId="2" applyFont="1" applyFill="1" applyBorder="1" applyAlignment="1" applyProtection="1">
      <alignment horizontal="center" vertical="center" wrapText="1"/>
      <protection locked="0"/>
    </xf>
    <xf numFmtId="0" fontId="24" fillId="10" borderId="1" xfId="2" applyFont="1" applyFill="1" applyBorder="1" applyAlignment="1" applyProtection="1">
      <alignment horizontal="center" vertical="center" wrapText="1"/>
      <protection locked="0"/>
    </xf>
    <xf numFmtId="0" fontId="24" fillId="10" borderId="9" xfId="2" applyFont="1" applyFill="1" applyBorder="1" applyAlignment="1" applyProtection="1">
      <alignment horizontal="center" vertical="center" wrapText="1"/>
      <protection locked="0"/>
    </xf>
    <xf numFmtId="0" fontId="53" fillId="2" borderId="8" xfId="2" applyFont="1" applyFill="1" applyBorder="1" applyAlignment="1">
      <alignment horizontal="center" vertical="center" shrinkToFit="1"/>
    </xf>
    <xf numFmtId="0" fontId="53" fillId="2" borderId="1" xfId="2" applyFont="1" applyFill="1" applyBorder="1" applyAlignment="1">
      <alignment horizontal="center" vertical="center" shrinkToFit="1"/>
    </xf>
    <xf numFmtId="0" fontId="53" fillId="2" borderId="15" xfId="2" applyFont="1" applyFill="1" applyBorder="1" applyAlignment="1">
      <alignment horizontal="center" vertical="center" shrinkToFit="1"/>
    </xf>
    <xf numFmtId="176" fontId="60" fillId="9" borderId="14" xfId="2" applyNumberFormat="1" applyFont="1" applyFill="1" applyBorder="1" applyAlignment="1" applyProtection="1">
      <alignment horizontal="center" vertical="center"/>
      <protection locked="0"/>
    </xf>
    <xf numFmtId="0" fontId="36" fillId="2" borderId="0" xfId="2" applyFont="1" applyFill="1" applyAlignment="1">
      <alignment horizontal="center" vertical="center"/>
    </xf>
    <xf numFmtId="0" fontId="34" fillId="2" borderId="0" xfId="2" applyFont="1" applyFill="1" applyAlignment="1">
      <alignment horizontal="center" vertical="center"/>
    </xf>
    <xf numFmtId="0" fontId="25" fillId="2" borderId="1" xfId="2" applyFont="1" applyFill="1" applyBorder="1" applyAlignment="1">
      <alignment horizontal="right" vertical="center"/>
    </xf>
    <xf numFmtId="0" fontId="26" fillId="2" borderId="22" xfId="2" applyFont="1" applyFill="1" applyBorder="1" applyAlignment="1">
      <alignment horizontal="left" vertical="center"/>
    </xf>
    <xf numFmtId="0" fontId="26" fillId="2" borderId="23" xfId="2" applyFont="1" applyFill="1" applyBorder="1" applyAlignment="1">
      <alignment horizontal="left" vertical="center"/>
    </xf>
    <xf numFmtId="0" fontId="95" fillId="9" borderId="1" xfId="2" applyFont="1" applyFill="1" applyBorder="1" applyAlignment="1" applyProtection="1">
      <alignment horizontal="left" vertical="center" shrinkToFit="1"/>
      <protection locked="0"/>
    </xf>
    <xf numFmtId="0" fontId="57" fillId="9" borderId="1" xfId="2" applyFont="1" applyFill="1" applyBorder="1" applyAlignment="1" applyProtection="1">
      <alignment horizontal="left" vertical="center" shrinkToFit="1"/>
      <protection locked="0"/>
    </xf>
    <xf numFmtId="0" fontId="26" fillId="2" borderId="59" xfId="2" applyFont="1" applyFill="1" applyBorder="1" applyAlignment="1">
      <alignment horizontal="left" vertical="center"/>
    </xf>
    <xf numFmtId="0" fontId="26" fillId="2" borderId="24" xfId="2" applyFont="1" applyFill="1" applyBorder="1" applyAlignment="1">
      <alignment horizontal="left" vertical="center"/>
    </xf>
    <xf numFmtId="0" fontId="60" fillId="9" borderId="20" xfId="2" applyFont="1" applyFill="1" applyBorder="1" applyAlignment="1" applyProtection="1">
      <alignment horizontal="left" vertical="center" shrinkToFit="1"/>
      <protection locked="0"/>
    </xf>
    <xf numFmtId="0" fontId="60" fillId="9" borderId="0" xfId="2" applyFont="1" applyFill="1" applyAlignment="1" applyProtection="1">
      <alignment horizontal="left" vertical="center" shrinkToFit="1"/>
      <protection locked="0"/>
    </xf>
    <xf numFmtId="0" fontId="60" fillId="9" borderId="10" xfId="2" applyFont="1" applyFill="1" applyBorder="1" applyAlignment="1" applyProtection="1">
      <alignment horizontal="left" vertical="center" shrinkToFit="1"/>
      <protection locked="0"/>
    </xf>
    <xf numFmtId="0" fontId="16" fillId="2" borderId="1" xfId="2" applyFont="1" applyFill="1" applyBorder="1" applyAlignment="1">
      <alignment horizontal="left" vertical="center"/>
    </xf>
    <xf numFmtId="0" fontId="60" fillId="2" borderId="1" xfId="2" applyFont="1" applyFill="1" applyBorder="1" applyAlignment="1">
      <alignment horizontal="left" vertical="center"/>
    </xf>
    <xf numFmtId="0" fontId="60" fillId="2" borderId="0" xfId="2" applyFont="1" applyFill="1" applyAlignment="1">
      <alignment horizontal="left" vertical="center"/>
    </xf>
    <xf numFmtId="0" fontId="11" fillId="2" borderId="1" xfId="2" applyFont="1" applyFill="1" applyBorder="1" applyAlignment="1">
      <alignment horizontal="center" vertical="top"/>
    </xf>
    <xf numFmtId="0" fontId="11" fillId="2" borderId="15" xfId="2" applyFont="1" applyFill="1" applyBorder="1" applyAlignment="1">
      <alignment horizontal="center" vertical="top"/>
    </xf>
    <xf numFmtId="0" fontId="25" fillId="2" borderId="5" xfId="2" applyFont="1" applyFill="1" applyBorder="1" applyAlignment="1">
      <alignment horizontal="center" vertical="top" shrinkToFit="1"/>
    </xf>
    <xf numFmtId="0" fontId="25" fillId="2" borderId="7" xfId="2" applyFont="1" applyFill="1" applyBorder="1" applyAlignment="1">
      <alignment horizontal="center" vertical="top" shrinkToFit="1"/>
    </xf>
    <xf numFmtId="0" fontId="25" fillId="2" borderId="6" xfId="2" applyFont="1" applyFill="1" applyBorder="1" applyAlignment="1">
      <alignment horizontal="center" vertical="top" shrinkToFit="1"/>
    </xf>
    <xf numFmtId="0" fontId="24" fillId="2" borderId="5" xfId="0" applyFont="1" applyFill="1" applyBorder="1" applyAlignment="1">
      <alignment horizontal="center" vertical="top" shrinkToFit="1"/>
    </xf>
    <xf numFmtId="0" fontId="24" fillId="2" borderId="7" xfId="0" applyFont="1" applyFill="1" applyBorder="1" applyAlignment="1">
      <alignment horizontal="center" vertical="top" shrinkToFit="1"/>
    </xf>
    <xf numFmtId="0" fontId="24" fillId="2" borderId="6" xfId="0" applyFont="1" applyFill="1" applyBorder="1" applyAlignment="1">
      <alignment horizontal="center" vertical="top" shrinkToFit="1"/>
    </xf>
    <xf numFmtId="14" fontId="54" fillId="2" borderId="5" xfId="0" applyNumberFormat="1" applyFont="1" applyFill="1" applyBorder="1" applyAlignment="1">
      <alignment horizontal="center" vertical="top" shrinkToFit="1"/>
    </xf>
    <xf numFmtId="14" fontId="54" fillId="2" borderId="7" xfId="0" applyNumberFormat="1" applyFont="1" applyFill="1" applyBorder="1" applyAlignment="1">
      <alignment horizontal="center" vertical="top" shrinkToFit="1"/>
    </xf>
    <xf numFmtId="14" fontId="54" fillId="2" borderId="6" xfId="0" applyNumberFormat="1" applyFont="1" applyFill="1" applyBorder="1" applyAlignment="1">
      <alignment horizontal="center" vertical="top" shrinkToFit="1"/>
    </xf>
    <xf numFmtId="49" fontId="26" fillId="10" borderId="7" xfId="2" applyNumberFormat="1" applyFont="1" applyFill="1" applyBorder="1" applyAlignment="1" applyProtection="1">
      <alignment horizontal="center" vertical="center" wrapText="1"/>
      <protection locked="0"/>
    </xf>
    <xf numFmtId="49" fontId="26" fillId="10" borderId="6" xfId="2" applyNumberFormat="1" applyFont="1" applyFill="1" applyBorder="1" applyAlignment="1" applyProtection="1">
      <alignment horizontal="center" vertical="center" wrapText="1"/>
      <protection locked="0"/>
    </xf>
    <xf numFmtId="49" fontId="26" fillId="10" borderId="1" xfId="2" applyNumberFormat="1" applyFont="1" applyFill="1" applyBorder="1" applyAlignment="1" applyProtection="1">
      <alignment horizontal="center" vertical="center" wrapText="1"/>
      <protection locked="0"/>
    </xf>
    <xf numFmtId="49" fontId="26" fillId="10" borderId="9" xfId="2" applyNumberFormat="1" applyFont="1" applyFill="1" applyBorder="1" applyAlignment="1" applyProtection="1">
      <alignment horizontal="center" vertical="center" wrapText="1"/>
      <protection locked="0"/>
    </xf>
    <xf numFmtId="0" fontId="26" fillId="2" borderId="14" xfId="2" applyFont="1" applyFill="1" applyBorder="1" applyAlignment="1">
      <alignment horizontal="center" vertical="center" shrinkToFit="1"/>
    </xf>
    <xf numFmtId="0" fontId="37" fillId="10" borderId="7" xfId="2" applyFont="1" applyFill="1" applyBorder="1" applyAlignment="1" applyProtection="1">
      <alignment horizontal="center" vertical="center" wrapText="1"/>
      <protection locked="0"/>
    </xf>
    <xf numFmtId="0" fontId="23" fillId="9" borderId="28" xfId="0" applyFont="1" applyFill="1" applyBorder="1" applyAlignment="1" applyProtection="1">
      <alignment horizontal="center" vertical="center" shrinkToFit="1"/>
      <protection locked="0"/>
    </xf>
    <xf numFmtId="0" fontId="23" fillId="9" borderId="23" xfId="0" applyFont="1" applyFill="1" applyBorder="1" applyAlignment="1" applyProtection="1">
      <alignment horizontal="center" vertical="center" shrinkToFit="1"/>
      <protection locked="0"/>
    </xf>
    <xf numFmtId="0" fontId="23" fillId="9" borderId="24" xfId="0" applyFont="1" applyFill="1" applyBorder="1" applyAlignment="1" applyProtection="1">
      <alignment horizontal="center" vertical="center" shrinkToFit="1"/>
      <protection locked="0"/>
    </xf>
    <xf numFmtId="0" fontId="0" fillId="10" borderId="28" xfId="0" applyFill="1" applyBorder="1" applyAlignment="1" applyProtection="1">
      <alignment horizontal="center" vertical="center" shrinkToFit="1"/>
      <protection locked="0"/>
    </xf>
    <xf numFmtId="0" fontId="0" fillId="10" borderId="23" xfId="0" applyFill="1" applyBorder="1" applyAlignment="1" applyProtection="1">
      <alignment horizontal="center" vertical="center" shrinkToFit="1"/>
      <protection locked="0"/>
    </xf>
    <xf numFmtId="0" fontId="0" fillId="10" borderId="24" xfId="0" applyFill="1" applyBorder="1" applyAlignment="1" applyProtection="1">
      <alignment horizontal="center" vertical="center" shrinkToFit="1"/>
      <protection locked="0"/>
    </xf>
    <xf numFmtId="0" fontId="59" fillId="9" borderId="28" xfId="0" applyFont="1" applyFill="1" applyBorder="1" applyAlignment="1" applyProtection="1">
      <alignment horizontal="center" vertical="center" shrinkToFit="1"/>
      <protection locked="0"/>
    </xf>
    <xf numFmtId="0" fontId="59" fillId="9" borderId="23" xfId="0" applyFont="1" applyFill="1" applyBorder="1" applyAlignment="1" applyProtection="1">
      <alignment horizontal="center" vertical="center" shrinkToFit="1"/>
      <protection locked="0"/>
    </xf>
    <xf numFmtId="0" fontId="59" fillId="9" borderId="24" xfId="0" applyFont="1" applyFill="1" applyBorder="1" applyAlignment="1" applyProtection="1">
      <alignment horizontal="center" vertical="center" shrinkToFit="1"/>
      <protection locked="0"/>
    </xf>
    <xf numFmtId="0" fontId="58" fillId="9" borderId="5" xfId="0" applyFont="1" applyFill="1" applyBorder="1" applyAlignment="1" applyProtection="1">
      <alignment horizontal="center" vertical="center" shrinkToFit="1"/>
      <protection locked="0"/>
    </xf>
    <xf numFmtId="0" fontId="58" fillId="9" borderId="7" xfId="0" applyFont="1" applyFill="1" applyBorder="1" applyAlignment="1" applyProtection="1">
      <alignment horizontal="center" vertical="center" shrinkToFit="1"/>
      <protection locked="0"/>
    </xf>
    <xf numFmtId="0" fontId="58" fillId="9" borderId="6" xfId="0" applyFont="1" applyFill="1" applyBorder="1" applyAlignment="1" applyProtection="1">
      <alignment horizontal="center" vertical="center" shrinkToFit="1"/>
      <protection locked="0"/>
    </xf>
    <xf numFmtId="0" fontId="59" fillId="9" borderId="72" xfId="0" applyFont="1" applyFill="1" applyBorder="1" applyAlignment="1" applyProtection="1">
      <alignment horizontal="center" vertical="center" shrinkToFit="1"/>
      <protection locked="0"/>
    </xf>
    <xf numFmtId="0" fontId="59" fillId="9" borderId="30" xfId="0" applyFont="1" applyFill="1" applyBorder="1" applyAlignment="1" applyProtection="1">
      <alignment horizontal="center" vertical="center" shrinkToFit="1"/>
      <protection locked="0"/>
    </xf>
    <xf numFmtId="0" fontId="59" fillId="9" borderId="34" xfId="0" applyFont="1" applyFill="1" applyBorder="1" applyAlignment="1" applyProtection="1">
      <alignment horizontal="center" vertical="center" shrinkToFit="1"/>
      <protection locked="0"/>
    </xf>
    <xf numFmtId="0" fontId="59" fillId="9" borderId="69" xfId="0" applyFont="1" applyFill="1" applyBorder="1" applyAlignment="1" applyProtection="1">
      <alignment horizontal="center" vertical="center" shrinkToFit="1"/>
      <protection locked="0"/>
    </xf>
    <xf numFmtId="0" fontId="59" fillId="9" borderId="70" xfId="0" applyFont="1" applyFill="1" applyBorder="1" applyAlignment="1" applyProtection="1">
      <alignment horizontal="center" vertical="center" shrinkToFit="1"/>
      <protection locked="0"/>
    </xf>
    <xf numFmtId="0" fontId="59" fillId="9" borderId="71" xfId="0" applyFont="1" applyFill="1" applyBorder="1" applyAlignment="1" applyProtection="1">
      <alignment horizontal="center" vertical="center" shrinkToFit="1"/>
      <protection locked="0"/>
    </xf>
    <xf numFmtId="0" fontId="0" fillId="10" borderId="72" xfId="0" applyFill="1" applyBorder="1" applyAlignment="1" applyProtection="1">
      <alignment horizontal="center" vertical="center" shrinkToFit="1"/>
      <protection locked="0"/>
    </xf>
    <xf numFmtId="0" fontId="0" fillId="10" borderId="30" xfId="0" applyFill="1" applyBorder="1" applyAlignment="1" applyProtection="1">
      <alignment horizontal="center" vertical="center" shrinkToFit="1"/>
      <protection locked="0"/>
    </xf>
    <xf numFmtId="0" fontId="0" fillId="10" borderId="34" xfId="0" applyFill="1" applyBorder="1" applyAlignment="1" applyProtection="1">
      <alignment horizontal="center" vertical="center" shrinkToFit="1"/>
      <protection locked="0"/>
    </xf>
    <xf numFmtId="0" fontId="0" fillId="10" borderId="69" xfId="0" applyFill="1" applyBorder="1" applyAlignment="1" applyProtection="1">
      <alignment horizontal="center" vertical="center" shrinkToFit="1"/>
      <protection locked="0"/>
    </xf>
    <xf numFmtId="0" fontId="0" fillId="10" borderId="70" xfId="0" applyFill="1" applyBorder="1" applyAlignment="1" applyProtection="1">
      <alignment horizontal="center" vertical="center" shrinkToFit="1"/>
      <protection locked="0"/>
    </xf>
    <xf numFmtId="0" fontId="0" fillId="10" borderId="71" xfId="0" applyFill="1" applyBorder="1" applyAlignment="1" applyProtection="1">
      <alignment horizontal="center" vertical="center" shrinkToFit="1"/>
      <protection locked="0"/>
    </xf>
    <xf numFmtId="0" fontId="23" fillId="9" borderId="72" xfId="0" applyFont="1" applyFill="1" applyBorder="1" applyAlignment="1" applyProtection="1">
      <alignment horizontal="center" vertical="center" shrinkToFit="1"/>
      <protection locked="0"/>
    </xf>
    <xf numFmtId="0" fontId="23" fillId="9" borderId="30" xfId="0" applyFont="1" applyFill="1" applyBorder="1" applyAlignment="1" applyProtection="1">
      <alignment horizontal="center" vertical="center" shrinkToFit="1"/>
      <protection locked="0"/>
    </xf>
    <xf numFmtId="0" fontId="23" fillId="9" borderId="34" xfId="0" applyFont="1" applyFill="1" applyBorder="1" applyAlignment="1" applyProtection="1">
      <alignment horizontal="center" vertical="center" shrinkToFit="1"/>
      <protection locked="0"/>
    </xf>
    <xf numFmtId="0" fontId="23" fillId="9" borderId="69" xfId="0" applyFont="1" applyFill="1" applyBorder="1" applyAlignment="1" applyProtection="1">
      <alignment horizontal="center" vertical="center" shrinkToFit="1"/>
      <protection locked="0"/>
    </xf>
    <xf numFmtId="0" fontId="23" fillId="9" borderId="70" xfId="0" applyFont="1" applyFill="1" applyBorder="1" applyAlignment="1" applyProtection="1">
      <alignment horizontal="center" vertical="center" shrinkToFit="1"/>
      <protection locked="0"/>
    </xf>
    <xf numFmtId="0" fontId="23" fillId="9" borderId="71" xfId="0" applyFont="1" applyFill="1" applyBorder="1" applyAlignment="1" applyProtection="1">
      <alignment horizontal="center" vertical="center" shrinkToFit="1"/>
      <protection locked="0"/>
    </xf>
    <xf numFmtId="14" fontId="64" fillId="2" borderId="8" xfId="0" applyNumberFormat="1" applyFont="1" applyFill="1" applyBorder="1" applyAlignment="1">
      <alignment horizontal="center" vertical="center" shrinkToFit="1"/>
    </xf>
    <xf numFmtId="14" fontId="64" fillId="2" borderId="1" xfId="0" applyNumberFormat="1" applyFont="1" applyFill="1" applyBorder="1" applyAlignment="1">
      <alignment horizontal="center" vertical="center" shrinkToFit="1"/>
    </xf>
    <xf numFmtId="14" fontId="64" fillId="2" borderId="9" xfId="0" applyNumberFormat="1" applyFont="1" applyFill="1" applyBorder="1" applyAlignment="1">
      <alignment horizontal="center" vertical="center" shrinkToFit="1"/>
    </xf>
    <xf numFmtId="0" fontId="59" fillId="2" borderId="8" xfId="0" applyFont="1" applyFill="1" applyBorder="1" applyAlignment="1">
      <alignment horizontal="center" vertical="center" shrinkToFit="1"/>
    </xf>
    <xf numFmtId="0" fontId="59" fillId="2" borderId="1" xfId="0" applyFont="1" applyFill="1" applyBorder="1" applyAlignment="1">
      <alignment horizontal="center" vertical="center" shrinkToFit="1"/>
    </xf>
    <xf numFmtId="0" fontId="59" fillId="2" borderId="9" xfId="0" applyFont="1" applyFill="1" applyBorder="1" applyAlignment="1">
      <alignment horizontal="center" vertical="center" shrinkToFit="1"/>
    </xf>
    <xf numFmtId="0" fontId="15" fillId="2" borderId="8" xfId="1" applyFont="1" applyFill="1" applyBorder="1" applyAlignment="1">
      <alignment horizontal="center" vertical="center" shrinkToFit="1"/>
    </xf>
    <xf numFmtId="0" fontId="15" fillId="2" borderId="1" xfId="1" applyFont="1" applyFill="1" applyBorder="1" applyAlignment="1">
      <alignment horizontal="center" vertical="center" shrinkToFit="1"/>
    </xf>
    <xf numFmtId="0" fontId="15" fillId="2" borderId="15" xfId="1" applyFont="1" applyFill="1" applyBorder="1" applyAlignment="1">
      <alignment horizontal="center" vertical="center" shrinkToFit="1"/>
    </xf>
    <xf numFmtId="0" fontId="58" fillId="9" borderId="7" xfId="1" applyFont="1" applyFill="1" applyBorder="1" applyAlignment="1" applyProtection="1">
      <alignment horizontal="center" vertical="center" shrinkToFit="1"/>
      <protection locked="0"/>
    </xf>
    <xf numFmtId="0" fontId="58" fillId="9" borderId="6" xfId="1" applyFont="1" applyFill="1" applyBorder="1" applyAlignment="1" applyProtection="1">
      <alignment horizontal="center" vertical="center" shrinkToFit="1"/>
      <protection locked="0"/>
    </xf>
    <xf numFmtId="0" fontId="58" fillId="9" borderId="1" xfId="1" applyFont="1" applyFill="1" applyBorder="1" applyAlignment="1" applyProtection="1">
      <alignment horizontal="center" vertical="center" shrinkToFit="1"/>
      <protection locked="0"/>
    </xf>
    <xf numFmtId="0" fontId="58" fillId="9" borderId="9" xfId="1" applyFont="1" applyFill="1" applyBorder="1" applyAlignment="1" applyProtection="1">
      <alignment horizontal="center" vertical="center" shrinkToFit="1"/>
      <protection locked="0"/>
    </xf>
    <xf numFmtId="0" fontId="15" fillId="2" borderId="9" xfId="2" applyFont="1" applyFill="1" applyBorder="1" applyAlignment="1">
      <alignment horizontal="center" vertical="center" shrinkToFit="1"/>
    </xf>
    <xf numFmtId="0" fontId="53" fillId="2" borderId="8" xfId="1" applyFont="1" applyFill="1" applyBorder="1" applyAlignment="1">
      <alignment horizontal="center" vertical="center" shrinkToFit="1"/>
    </xf>
    <xf numFmtId="0" fontId="53" fillId="2" borderId="1" xfId="1" applyFont="1" applyFill="1" applyBorder="1" applyAlignment="1">
      <alignment horizontal="center" vertical="center" shrinkToFit="1"/>
    </xf>
    <xf numFmtId="0" fontId="53" fillId="2" borderId="15" xfId="1" applyFont="1" applyFill="1" applyBorder="1" applyAlignment="1">
      <alignment horizontal="center" vertical="center" shrinkToFit="1"/>
    </xf>
    <xf numFmtId="0" fontId="104" fillId="9" borderId="0" xfId="2" applyFont="1" applyFill="1" applyAlignment="1" applyProtection="1">
      <alignment horizontal="right" vertical="center"/>
      <protection locked="0"/>
    </xf>
    <xf numFmtId="0" fontId="104" fillId="9" borderId="1" xfId="2" applyFont="1" applyFill="1" applyBorder="1" applyAlignment="1" applyProtection="1">
      <alignment horizontal="right" vertical="center"/>
      <protection locked="0"/>
    </xf>
    <xf numFmtId="0" fontId="91" fillId="9" borderId="7" xfId="1" applyFont="1" applyFill="1" applyBorder="1" applyAlignment="1" applyProtection="1">
      <alignment horizontal="center" vertical="center" shrinkToFit="1"/>
      <protection locked="0"/>
    </xf>
    <xf numFmtId="0" fontId="10" fillId="2" borderId="1" xfId="2" applyFont="1" applyFill="1" applyBorder="1" applyAlignment="1">
      <alignment horizontal="center" vertical="center"/>
    </xf>
    <xf numFmtId="0" fontId="59" fillId="9" borderId="29" xfId="0" applyFont="1" applyFill="1" applyBorder="1" applyAlignment="1" applyProtection="1">
      <alignment horizontal="center" vertical="center" shrinkToFit="1"/>
      <protection locked="0"/>
    </xf>
    <xf numFmtId="0" fontId="59" fillId="9" borderId="26" xfId="0" applyFont="1" applyFill="1" applyBorder="1" applyAlignment="1" applyProtection="1">
      <alignment horizontal="center" vertical="center" shrinkToFit="1"/>
      <protection locked="0"/>
    </xf>
    <xf numFmtId="0" fontId="59" fillId="9" borderId="31" xfId="0" applyFont="1" applyFill="1" applyBorder="1" applyAlignment="1" applyProtection="1">
      <alignment horizontal="center" vertical="center" shrinkToFit="1"/>
      <protection locked="0"/>
    </xf>
    <xf numFmtId="0" fontId="26" fillId="2" borderId="0" xfId="2" applyFont="1" applyFill="1" applyAlignment="1">
      <alignment horizontal="left" vertical="center"/>
    </xf>
    <xf numFmtId="0" fontId="24" fillId="2" borderId="0" xfId="2" applyFont="1" applyFill="1" applyAlignment="1">
      <alignment horizontal="center" vertical="center"/>
    </xf>
    <xf numFmtId="0" fontId="16" fillId="2" borderId="0" xfId="2" applyFont="1" applyFill="1" applyAlignment="1">
      <alignment horizontal="center" vertical="center"/>
    </xf>
    <xf numFmtId="0" fontId="10" fillId="2" borderId="1" xfId="2" applyFont="1" applyFill="1" applyBorder="1" applyAlignment="1">
      <alignment horizontal="left" vertical="center"/>
    </xf>
    <xf numFmtId="0" fontId="158" fillId="9" borderId="17" xfId="2" applyFont="1" applyFill="1" applyBorder="1" applyAlignment="1" applyProtection="1">
      <alignment horizontal="left" vertical="center" shrinkToFit="1"/>
      <protection locked="0"/>
    </xf>
    <xf numFmtId="0" fontId="11" fillId="2" borderId="0" xfId="2" applyFont="1" applyFill="1" applyAlignment="1">
      <alignment horizontal="center" vertical="center"/>
    </xf>
    <xf numFmtId="0" fontId="155" fillId="2" borderId="0" xfId="2" applyFont="1" applyFill="1" applyAlignment="1">
      <alignment horizontal="right" vertical="top"/>
    </xf>
    <xf numFmtId="0" fontId="14" fillId="2" borderId="0" xfId="1" applyFont="1" applyFill="1" applyAlignment="1">
      <alignment horizontal="center" vertical="center"/>
    </xf>
    <xf numFmtId="0" fontId="59" fillId="2" borderId="0" xfId="1" applyFont="1" applyFill="1" applyAlignment="1">
      <alignment horizontal="center" vertical="center" shrinkToFit="1"/>
    </xf>
    <xf numFmtId="0" fontId="95" fillId="9" borderId="0" xfId="2" applyFont="1" applyFill="1" applyAlignment="1" applyProtection="1">
      <alignment horizontal="center" vertical="center" shrinkToFit="1"/>
      <protection locked="0"/>
    </xf>
    <xf numFmtId="0" fontId="60" fillId="9" borderId="0" xfId="2" applyFont="1" applyFill="1" applyAlignment="1" applyProtection="1">
      <alignment horizontal="center" vertical="center" shrinkToFit="1"/>
      <protection locked="0"/>
    </xf>
    <xf numFmtId="0" fontId="60" fillId="9" borderId="1" xfId="2" applyFont="1" applyFill="1" applyBorder="1" applyAlignment="1" applyProtection="1">
      <alignment horizontal="center" vertical="center" shrinkToFit="1"/>
      <protection locked="0"/>
    </xf>
    <xf numFmtId="14" fontId="59" fillId="10" borderId="17" xfId="2" applyNumberFormat="1" applyFont="1" applyFill="1" applyBorder="1" applyAlignment="1" applyProtection="1">
      <alignment horizontal="center" vertical="center" shrinkToFit="1"/>
      <protection locked="0"/>
    </xf>
    <xf numFmtId="14" fontId="59" fillId="10" borderId="7" xfId="2" applyNumberFormat="1" applyFont="1" applyFill="1" applyBorder="1" applyAlignment="1" applyProtection="1">
      <alignment horizontal="center" vertical="center" shrinkToFit="1"/>
      <protection locked="0"/>
    </xf>
    <xf numFmtId="14" fontId="59" fillId="10" borderId="6" xfId="2" applyNumberFormat="1" applyFont="1" applyFill="1" applyBorder="1" applyAlignment="1" applyProtection="1">
      <alignment horizontal="center" vertical="center" shrinkToFit="1"/>
      <protection locked="0"/>
    </xf>
    <xf numFmtId="0" fontId="23" fillId="9" borderId="18" xfId="2" applyFont="1" applyFill="1" applyBorder="1" applyAlignment="1">
      <alignment horizontal="center" vertical="center" shrinkToFit="1"/>
    </xf>
    <xf numFmtId="0" fontId="23" fillId="9" borderId="1" xfId="2" applyFont="1" applyFill="1" applyBorder="1" applyAlignment="1">
      <alignment horizontal="center" vertical="center" shrinkToFit="1"/>
    </xf>
    <xf numFmtId="0" fontId="23" fillId="9" borderId="9" xfId="2" applyFont="1" applyFill="1" applyBorder="1" applyAlignment="1">
      <alignment horizontal="center" vertical="center" shrinkToFit="1"/>
    </xf>
    <xf numFmtId="0" fontId="14" fillId="9" borderId="1" xfId="2" applyFont="1" applyFill="1" applyBorder="1" applyAlignment="1" applyProtection="1">
      <alignment horizontal="left" vertical="center" shrinkToFit="1"/>
      <protection locked="0"/>
    </xf>
    <xf numFmtId="0" fontId="59" fillId="2" borderId="8" xfId="2" applyFont="1" applyFill="1" applyBorder="1" applyAlignment="1">
      <alignment horizontal="center" vertical="center" shrinkToFit="1"/>
    </xf>
    <xf numFmtId="0" fontId="59" fillId="2" borderId="1" xfId="2" applyFont="1" applyFill="1" applyBorder="1" applyAlignment="1">
      <alignment horizontal="center" vertical="center" shrinkToFit="1"/>
    </xf>
    <xf numFmtId="0" fontId="59" fillId="2" borderId="9" xfId="2" applyFont="1" applyFill="1" applyBorder="1" applyAlignment="1">
      <alignment horizontal="center" vertical="center" shrinkToFit="1"/>
    </xf>
    <xf numFmtId="0" fontId="68" fillId="10" borderId="28" xfId="2" applyFont="1" applyFill="1" applyBorder="1" applyAlignment="1" applyProtection="1">
      <alignment horizontal="center" vertical="center" wrapText="1" shrinkToFit="1"/>
      <protection locked="0"/>
    </xf>
    <xf numFmtId="0" fontId="68" fillId="10" borderId="23" xfId="2" applyFont="1" applyFill="1" applyBorder="1" applyAlignment="1" applyProtection="1">
      <alignment horizontal="center" vertical="center" wrapText="1" shrinkToFit="1"/>
      <protection locked="0"/>
    </xf>
    <xf numFmtId="0" fontId="68" fillId="10" borderId="24" xfId="2" applyFont="1" applyFill="1" applyBorder="1" applyAlignment="1" applyProtection="1">
      <alignment horizontal="center" vertical="center" wrapText="1" shrinkToFit="1"/>
      <protection locked="0"/>
    </xf>
    <xf numFmtId="0" fontId="68" fillId="10" borderId="29" xfId="2" applyFont="1" applyFill="1" applyBorder="1" applyAlignment="1" applyProtection="1">
      <alignment horizontal="center" vertical="center" wrapText="1" shrinkToFit="1"/>
      <protection locked="0"/>
    </xf>
    <xf numFmtId="0" fontId="68" fillId="10" borderId="26" xfId="2" applyFont="1" applyFill="1" applyBorder="1" applyAlignment="1" applyProtection="1">
      <alignment horizontal="center" vertical="center" wrapText="1" shrinkToFit="1"/>
      <protection locked="0"/>
    </xf>
    <xf numFmtId="0" fontId="68" fillId="10" borderId="31" xfId="2" applyFont="1" applyFill="1" applyBorder="1" applyAlignment="1" applyProtection="1">
      <alignment horizontal="center" vertical="center" wrapText="1" shrinkToFit="1"/>
      <protection locked="0"/>
    </xf>
    <xf numFmtId="0" fontId="58" fillId="2" borderId="11" xfId="2" applyFont="1" applyFill="1" applyBorder="1" applyAlignment="1">
      <alignment horizontal="center" vertical="center"/>
    </xf>
    <xf numFmtId="0" fontId="58" fillId="2" borderId="0" xfId="2" applyFont="1" applyFill="1" applyAlignment="1">
      <alignment horizontal="center" vertical="center"/>
    </xf>
    <xf numFmtId="0" fontId="58" fillId="2" borderId="16" xfId="2" applyFont="1" applyFill="1" applyBorder="1" applyAlignment="1">
      <alignment horizontal="center" vertical="center"/>
    </xf>
    <xf numFmtId="0" fontId="58" fillId="2" borderId="19" xfId="2" applyFont="1" applyFill="1" applyBorder="1" applyAlignment="1">
      <alignment horizontal="left" vertical="center" shrinkToFit="1"/>
    </xf>
    <xf numFmtId="0" fontId="58" fillId="2" borderId="3" xfId="2" applyFont="1" applyFill="1" applyBorder="1" applyAlignment="1">
      <alignment horizontal="left" vertical="center" shrinkToFit="1"/>
    </xf>
    <xf numFmtId="0" fontId="58" fillId="2" borderId="4" xfId="2" applyFont="1" applyFill="1" applyBorder="1" applyAlignment="1">
      <alignment horizontal="left" vertical="center" shrinkToFit="1"/>
    </xf>
    <xf numFmtId="0" fontId="58" fillId="2" borderId="5" xfId="2" applyFont="1" applyFill="1" applyBorder="1" applyAlignment="1">
      <alignment horizontal="center" vertical="center" wrapText="1"/>
    </xf>
    <xf numFmtId="0" fontId="58" fillId="2" borderId="7" xfId="2" applyFont="1" applyFill="1" applyBorder="1" applyAlignment="1">
      <alignment horizontal="center" vertical="center" wrapText="1"/>
    </xf>
    <xf numFmtId="0" fontId="58" fillId="2" borderId="14" xfId="2" applyFont="1" applyFill="1" applyBorder="1" applyAlignment="1">
      <alignment horizontal="center" vertical="center" wrapText="1"/>
    </xf>
    <xf numFmtId="0" fontId="68" fillId="9" borderId="76" xfId="0" applyFont="1" applyFill="1" applyBorder="1" applyAlignment="1">
      <alignment horizontal="center" vertical="center" shrinkToFit="1"/>
    </xf>
    <xf numFmtId="0" fontId="68" fillId="9" borderId="77" xfId="0" applyFont="1" applyFill="1" applyBorder="1" applyAlignment="1">
      <alignment horizontal="center" vertical="center" shrinkToFit="1"/>
    </xf>
    <xf numFmtId="0" fontId="68" fillId="9" borderId="78" xfId="0" applyFont="1" applyFill="1" applyBorder="1" applyAlignment="1">
      <alignment horizontal="center" vertical="center" shrinkToFit="1"/>
    </xf>
    <xf numFmtId="0" fontId="68" fillId="9" borderId="8" xfId="0" applyFont="1" applyFill="1" applyBorder="1" applyAlignment="1">
      <alignment horizontal="center" vertical="center" shrinkToFit="1"/>
    </xf>
    <xf numFmtId="0" fontId="68" fillId="9" borderId="1" xfId="0" applyFont="1" applyFill="1" applyBorder="1" applyAlignment="1">
      <alignment horizontal="center" vertical="center" shrinkToFit="1"/>
    </xf>
    <xf numFmtId="0" fontId="68" fillId="9" borderId="9" xfId="0" applyFont="1" applyFill="1" applyBorder="1" applyAlignment="1">
      <alignment horizontal="center" vertical="center" shrinkToFit="1"/>
    </xf>
    <xf numFmtId="177" fontId="59" fillId="9" borderId="44" xfId="1" applyNumberFormat="1" applyFont="1" applyFill="1" applyBorder="1" applyAlignment="1" applyProtection="1">
      <alignment horizontal="center" vertical="center" shrinkToFit="1"/>
      <protection locked="0"/>
    </xf>
    <xf numFmtId="177" fontId="59" fillId="9" borderId="45" xfId="1" applyNumberFormat="1" applyFont="1" applyFill="1" applyBorder="1" applyAlignment="1" applyProtection="1">
      <alignment horizontal="center" vertical="center" shrinkToFit="1"/>
      <protection locked="0"/>
    </xf>
    <xf numFmtId="177" fontId="59" fillId="9" borderId="46" xfId="1" applyNumberFormat="1" applyFont="1" applyFill="1" applyBorder="1" applyAlignment="1" applyProtection="1">
      <alignment horizontal="center" vertical="center" shrinkToFit="1"/>
      <protection locked="0"/>
    </xf>
    <xf numFmtId="0" fontId="59" fillId="2" borderId="19" xfId="1" applyFont="1" applyFill="1" applyBorder="1" applyAlignment="1">
      <alignment horizontal="center" vertical="center" shrinkToFit="1"/>
    </xf>
    <xf numFmtId="0" fontId="59" fillId="2" borderId="3" xfId="1" applyFont="1" applyFill="1" applyBorder="1" applyAlignment="1">
      <alignment horizontal="center" vertical="center" shrinkToFit="1"/>
    </xf>
    <xf numFmtId="0" fontId="58" fillId="2" borderId="5" xfId="2" applyFont="1" applyFill="1" applyBorder="1" applyAlignment="1">
      <alignment horizontal="center" vertical="center"/>
    </xf>
    <xf numFmtId="0" fontId="58" fillId="2" borderId="7" xfId="2" applyFont="1" applyFill="1" applyBorder="1" applyAlignment="1">
      <alignment horizontal="center" vertical="center"/>
    </xf>
    <xf numFmtId="0" fontId="58" fillId="2" borderId="14" xfId="2" applyFont="1" applyFill="1" applyBorder="1" applyAlignment="1">
      <alignment horizontal="center" vertical="center"/>
    </xf>
    <xf numFmtId="177" fontId="59" fillId="9" borderId="39" xfId="1" applyNumberFormat="1" applyFont="1" applyFill="1" applyBorder="1" applyAlignment="1" applyProtection="1">
      <alignment horizontal="center" vertical="center" shrinkToFit="1"/>
      <protection locked="0"/>
    </xf>
    <xf numFmtId="177" fontId="59" fillId="9" borderId="40" xfId="1" applyNumberFormat="1" applyFont="1" applyFill="1" applyBorder="1" applyAlignment="1" applyProtection="1">
      <alignment horizontal="center" vertical="center" shrinkToFit="1"/>
      <protection locked="0"/>
    </xf>
    <xf numFmtId="177" fontId="59" fillId="9" borderId="41" xfId="1" applyNumberFormat="1" applyFont="1" applyFill="1" applyBorder="1" applyAlignment="1" applyProtection="1">
      <alignment horizontal="center" vertical="center" shrinkToFit="1"/>
      <protection locked="0"/>
    </xf>
    <xf numFmtId="177" fontId="59" fillId="9" borderId="42" xfId="1" applyNumberFormat="1" applyFont="1" applyFill="1" applyBorder="1" applyAlignment="1" applyProtection="1">
      <alignment horizontal="center" vertical="center" shrinkToFit="1"/>
      <protection locked="0"/>
    </xf>
    <xf numFmtId="177" fontId="59" fillId="9" borderId="43" xfId="1" applyNumberFormat="1" applyFont="1" applyFill="1" applyBorder="1" applyAlignment="1" applyProtection="1">
      <alignment horizontal="center" vertical="center" shrinkToFit="1"/>
      <protection locked="0"/>
    </xf>
    <xf numFmtId="0" fontId="58" fillId="2" borderId="7" xfId="2" applyFont="1" applyFill="1" applyBorder="1" applyAlignment="1">
      <alignment horizontal="center" vertical="center" wrapText="1" shrinkToFit="1"/>
    </xf>
    <xf numFmtId="0" fontId="58" fillId="2" borderId="6" xfId="2" applyFont="1" applyFill="1" applyBorder="1" applyAlignment="1">
      <alignment horizontal="center" vertical="center" wrapText="1" shrinkToFit="1"/>
    </xf>
    <xf numFmtId="0" fontId="58" fillId="2" borderId="1" xfId="2" applyFont="1" applyFill="1" applyBorder="1" applyAlignment="1">
      <alignment horizontal="center" vertical="center" wrapText="1" shrinkToFit="1"/>
    </xf>
    <xf numFmtId="0" fontId="58" fillId="2" borderId="9" xfId="2" applyFont="1" applyFill="1" applyBorder="1" applyAlignment="1">
      <alignment horizontal="center" vertical="center" wrapText="1" shrinkToFit="1"/>
    </xf>
    <xf numFmtId="0" fontId="58" fillId="2" borderId="5" xfId="2" applyFont="1" applyFill="1" applyBorder="1" applyAlignment="1">
      <alignment horizontal="center" vertical="center" shrinkToFit="1"/>
    </xf>
    <xf numFmtId="0" fontId="58" fillId="2" borderId="7" xfId="2" applyFont="1" applyFill="1" applyBorder="1" applyAlignment="1">
      <alignment horizontal="center" vertical="center" shrinkToFit="1"/>
    </xf>
    <xf numFmtId="0" fontId="58" fillId="2" borderId="14" xfId="2" applyFont="1" applyFill="1" applyBorder="1" applyAlignment="1">
      <alignment horizontal="center" vertical="center" shrinkToFit="1"/>
    </xf>
    <xf numFmtId="0" fontId="58" fillId="2" borderId="17" xfId="2" applyFont="1" applyFill="1" applyBorder="1" applyAlignment="1">
      <alignment horizontal="center" vertical="center" wrapText="1"/>
    </xf>
    <xf numFmtId="0" fontId="58" fillId="2" borderId="6" xfId="2" applyFont="1" applyFill="1" applyBorder="1" applyAlignment="1">
      <alignment horizontal="center" vertical="center" wrapText="1"/>
    </xf>
    <xf numFmtId="0" fontId="58" fillId="2" borderId="18" xfId="2" applyFont="1" applyFill="1" applyBorder="1" applyAlignment="1">
      <alignment horizontal="center" vertical="center" wrapText="1"/>
    </xf>
    <xf numFmtId="0" fontId="58" fillId="2" borderId="1" xfId="2" applyFont="1" applyFill="1" applyBorder="1" applyAlignment="1">
      <alignment horizontal="center" vertical="center" wrapText="1"/>
    </xf>
    <xf numFmtId="0" fontId="58" fillId="2" borderId="9" xfId="2" applyFont="1" applyFill="1" applyBorder="1" applyAlignment="1">
      <alignment horizontal="center" vertical="center" wrapText="1"/>
    </xf>
    <xf numFmtId="0" fontId="58" fillId="2" borderId="8" xfId="2" applyFont="1" applyFill="1" applyBorder="1" applyAlignment="1">
      <alignment horizontal="center" vertical="center" shrinkToFit="1"/>
    </xf>
    <xf numFmtId="0" fontId="58" fillId="2" borderId="1" xfId="2" applyFont="1" applyFill="1" applyBorder="1" applyAlignment="1">
      <alignment horizontal="center" vertical="center" shrinkToFit="1"/>
    </xf>
    <xf numFmtId="0" fontId="58" fillId="2" borderId="15" xfId="2" applyFont="1" applyFill="1" applyBorder="1" applyAlignment="1">
      <alignment horizontal="center" vertical="center" shrinkToFit="1"/>
    </xf>
    <xf numFmtId="179" fontId="58" fillId="2" borderId="17" xfId="2" applyNumberFormat="1" applyFont="1" applyFill="1" applyBorder="1" applyAlignment="1">
      <alignment horizontal="center" vertical="center" shrinkToFit="1"/>
    </xf>
    <xf numFmtId="179" fontId="58" fillId="2" borderId="7" xfId="2" applyNumberFormat="1" applyFont="1" applyFill="1" applyBorder="1" applyAlignment="1">
      <alignment horizontal="center" vertical="center" shrinkToFit="1"/>
    </xf>
    <xf numFmtId="179" fontId="58" fillId="2" borderId="14" xfId="2" applyNumberFormat="1" applyFont="1" applyFill="1" applyBorder="1" applyAlignment="1">
      <alignment horizontal="center" vertical="center" shrinkToFit="1"/>
    </xf>
    <xf numFmtId="179" fontId="58" fillId="2" borderId="18" xfId="2" applyNumberFormat="1" applyFont="1" applyFill="1" applyBorder="1" applyAlignment="1">
      <alignment horizontal="center" vertical="center" shrinkToFit="1"/>
    </xf>
    <xf numFmtId="179" fontId="58" fillId="2" borderId="1" xfId="2" applyNumberFormat="1" applyFont="1" applyFill="1" applyBorder="1" applyAlignment="1">
      <alignment horizontal="center" vertical="center" shrinkToFit="1"/>
    </xf>
    <xf numFmtId="179" fontId="58" fillId="2" borderId="15" xfId="2" applyNumberFormat="1" applyFont="1" applyFill="1" applyBorder="1" applyAlignment="1">
      <alignment horizontal="center" vertical="center" shrinkToFit="1"/>
    </xf>
    <xf numFmtId="14" fontId="58" fillId="2" borderId="7" xfId="2" applyNumberFormat="1" applyFont="1" applyFill="1" applyBorder="1" applyAlignment="1">
      <alignment horizontal="center" vertical="center"/>
    </xf>
    <xf numFmtId="0" fontId="58" fillId="2" borderId="6" xfId="2" applyFont="1" applyFill="1" applyBorder="1" applyAlignment="1">
      <alignment horizontal="center" vertical="center"/>
    </xf>
    <xf numFmtId="0" fontId="58" fillId="2" borderId="1" xfId="2" applyFont="1" applyFill="1" applyBorder="1" applyAlignment="1">
      <alignment horizontal="center" vertical="center"/>
    </xf>
    <xf numFmtId="0" fontId="58" fillId="2" borderId="9" xfId="2" applyFont="1" applyFill="1" applyBorder="1" applyAlignment="1">
      <alignment horizontal="center" vertical="center"/>
    </xf>
    <xf numFmtId="0" fontId="58" fillId="2" borderId="17" xfId="2" applyFont="1" applyFill="1" applyBorder="1" applyAlignment="1">
      <alignment horizontal="center" vertical="center" shrinkToFit="1"/>
    </xf>
    <xf numFmtId="0" fontId="58" fillId="2" borderId="18" xfId="2" applyFont="1" applyFill="1" applyBorder="1" applyAlignment="1">
      <alignment horizontal="center" vertical="center" shrinkToFit="1"/>
    </xf>
    <xf numFmtId="0" fontId="58" fillId="2" borderId="7" xfId="2" applyFont="1" applyFill="1" applyBorder="1" applyAlignment="1">
      <alignment horizontal="left" vertical="center" shrinkToFit="1"/>
    </xf>
    <xf numFmtId="0" fontId="58" fillId="2" borderId="6" xfId="2" applyFont="1" applyFill="1" applyBorder="1" applyAlignment="1">
      <alignment horizontal="left" vertical="center" shrinkToFit="1"/>
    </xf>
    <xf numFmtId="0" fontId="58" fillId="2" borderId="1" xfId="2" applyFont="1" applyFill="1" applyBorder="1" applyAlignment="1">
      <alignment horizontal="left" vertical="center" shrinkToFit="1"/>
    </xf>
    <xf numFmtId="0" fontId="58" fillId="2" borderId="9" xfId="2" applyFont="1" applyFill="1" applyBorder="1" applyAlignment="1">
      <alignment horizontal="left" vertical="center" shrinkToFit="1"/>
    </xf>
    <xf numFmtId="0" fontId="67" fillId="2" borderId="8" xfId="2" applyFont="1" applyFill="1" applyBorder="1" applyAlignment="1">
      <alignment horizontal="center" vertical="top" shrinkToFit="1"/>
    </xf>
    <xf numFmtId="0" fontId="67" fillId="2" borderId="1" xfId="2" applyFont="1" applyFill="1" applyBorder="1" applyAlignment="1">
      <alignment horizontal="center" vertical="top" shrinkToFit="1"/>
    </xf>
    <xf numFmtId="0" fontId="67" fillId="2" borderId="15" xfId="2" applyFont="1" applyFill="1" applyBorder="1" applyAlignment="1">
      <alignment horizontal="center" vertical="top" shrinkToFit="1"/>
    </xf>
    <xf numFmtId="0" fontId="58" fillId="2" borderId="6" xfId="2" applyFont="1" applyFill="1" applyBorder="1" applyAlignment="1">
      <alignment horizontal="center" vertical="center" shrinkToFit="1"/>
    </xf>
    <xf numFmtId="0" fontId="58" fillId="2" borderId="9" xfId="2" applyFont="1" applyFill="1" applyBorder="1" applyAlignment="1">
      <alignment horizontal="center" vertical="center" shrinkToFit="1"/>
    </xf>
    <xf numFmtId="176" fontId="64" fillId="9" borderId="73" xfId="0" applyNumberFormat="1" applyFont="1" applyFill="1" applyBorder="1" applyAlignment="1" applyProtection="1">
      <alignment horizontal="center" vertical="center" shrinkToFit="1"/>
      <protection locked="0"/>
    </xf>
    <xf numFmtId="176" fontId="64" fillId="9" borderId="74" xfId="0" applyNumberFormat="1" applyFont="1" applyFill="1" applyBorder="1" applyAlignment="1" applyProtection="1">
      <alignment horizontal="center" vertical="center" shrinkToFit="1"/>
      <protection locked="0"/>
    </xf>
    <xf numFmtId="176" fontId="64" fillId="9" borderId="75" xfId="0" applyNumberFormat="1" applyFont="1" applyFill="1" applyBorder="1" applyAlignment="1" applyProtection="1">
      <alignment horizontal="center" vertical="center" shrinkToFit="1"/>
      <protection locked="0"/>
    </xf>
    <xf numFmtId="0" fontId="66" fillId="10" borderId="63" xfId="0" applyFont="1" applyFill="1" applyBorder="1" applyAlignment="1" applyProtection="1">
      <alignment horizontal="center" vertical="center" shrinkToFit="1"/>
      <protection locked="0"/>
    </xf>
    <xf numFmtId="0" fontId="66" fillId="10" borderId="64" xfId="0" applyFont="1" applyFill="1" applyBorder="1" applyAlignment="1" applyProtection="1">
      <alignment horizontal="center" vertical="center" shrinkToFit="1"/>
      <protection locked="0"/>
    </xf>
    <xf numFmtId="0" fontId="66" fillId="10" borderId="65" xfId="0" applyFont="1" applyFill="1" applyBorder="1" applyAlignment="1" applyProtection="1">
      <alignment horizontal="center" vertical="center" shrinkToFit="1"/>
      <protection locked="0"/>
    </xf>
    <xf numFmtId="0" fontId="66" fillId="10" borderId="66" xfId="0" applyFont="1" applyFill="1" applyBorder="1" applyAlignment="1" applyProtection="1">
      <alignment horizontal="center" vertical="center" shrinkToFit="1"/>
      <protection locked="0"/>
    </xf>
    <xf numFmtId="0" fontId="66" fillId="10" borderId="67" xfId="0" applyFont="1" applyFill="1" applyBorder="1" applyAlignment="1" applyProtection="1">
      <alignment horizontal="center" vertical="center" shrinkToFit="1"/>
      <protection locked="0"/>
    </xf>
    <xf numFmtId="0" fontId="66" fillId="10" borderId="68" xfId="0" applyFont="1" applyFill="1" applyBorder="1" applyAlignment="1" applyProtection="1">
      <alignment horizontal="center" vertical="center" shrinkToFit="1"/>
      <protection locked="0"/>
    </xf>
    <xf numFmtId="0" fontId="23" fillId="9" borderId="60" xfId="1" applyFont="1" applyFill="1" applyBorder="1" applyAlignment="1" applyProtection="1">
      <alignment horizontal="center" vertical="center" shrinkToFit="1"/>
      <protection locked="0"/>
    </xf>
    <xf numFmtId="0" fontId="23" fillId="9" borderId="61" xfId="1" applyFont="1" applyFill="1" applyBorder="1" applyAlignment="1" applyProtection="1">
      <alignment horizontal="center" vertical="center" shrinkToFit="1"/>
      <protection locked="0"/>
    </xf>
    <xf numFmtId="0" fontId="23" fillId="9" borderId="62" xfId="1" applyFont="1" applyFill="1" applyBorder="1" applyAlignment="1" applyProtection="1">
      <alignment horizontal="center" vertical="center" shrinkToFit="1"/>
      <protection locked="0"/>
    </xf>
    <xf numFmtId="0" fontId="23" fillId="9" borderId="63" xfId="1" applyFont="1" applyFill="1" applyBorder="1" applyAlignment="1" applyProtection="1">
      <alignment horizontal="center" vertical="center" shrinkToFit="1"/>
      <protection locked="0"/>
    </xf>
    <xf numFmtId="0" fontId="23" fillId="9" borderId="64" xfId="1" applyFont="1" applyFill="1" applyBorder="1" applyAlignment="1" applyProtection="1">
      <alignment horizontal="center" vertical="center" shrinkToFit="1"/>
      <protection locked="0"/>
    </xf>
    <xf numFmtId="0" fontId="23" fillId="9" borderId="65" xfId="1" applyFont="1" applyFill="1" applyBorder="1" applyAlignment="1" applyProtection="1">
      <alignment horizontal="center" vertical="center" shrinkToFit="1"/>
      <protection locked="0"/>
    </xf>
    <xf numFmtId="0" fontId="66" fillId="2" borderId="5" xfId="1" applyFont="1" applyFill="1" applyBorder="1" applyAlignment="1">
      <alignment horizontal="center" vertical="center" wrapText="1"/>
    </xf>
    <xf numFmtId="0" fontId="66" fillId="2" borderId="7" xfId="1" applyFont="1" applyFill="1" applyBorder="1" applyAlignment="1">
      <alignment horizontal="center" vertical="center" wrapText="1"/>
    </xf>
    <xf numFmtId="0" fontId="66" fillId="2" borderId="6" xfId="1" applyFont="1" applyFill="1" applyBorder="1" applyAlignment="1">
      <alignment horizontal="center" vertical="center" wrapText="1"/>
    </xf>
    <xf numFmtId="0" fontId="158" fillId="9" borderId="63" xfId="1" applyFont="1" applyFill="1" applyBorder="1" applyAlignment="1" applyProtection="1">
      <alignment horizontal="center" vertical="center" shrinkToFit="1"/>
      <protection locked="0"/>
    </xf>
    <xf numFmtId="0" fontId="158" fillId="9" borderId="60" xfId="1" applyFont="1" applyFill="1" applyBorder="1" applyAlignment="1" applyProtection="1">
      <alignment horizontal="center" vertical="center" shrinkToFit="1"/>
      <protection locked="0"/>
    </xf>
    <xf numFmtId="0" fontId="59" fillId="2" borderId="21" xfId="1" applyFont="1" applyFill="1" applyBorder="1" applyAlignment="1">
      <alignment horizontal="center" vertical="center" shrinkToFit="1"/>
    </xf>
    <xf numFmtId="0" fontId="59" fillId="2" borderId="4" xfId="1" applyFont="1" applyFill="1" applyBorder="1" applyAlignment="1">
      <alignment horizontal="center" vertical="center" shrinkToFit="1"/>
    </xf>
    <xf numFmtId="0" fontId="59" fillId="9" borderId="38" xfId="1" applyFont="1" applyFill="1" applyBorder="1" applyAlignment="1" applyProtection="1">
      <alignment horizontal="left" vertical="center" shrinkToFit="1"/>
      <protection locked="0"/>
    </xf>
    <xf numFmtId="0" fontId="59" fillId="9" borderId="39" xfId="1" applyFont="1" applyFill="1" applyBorder="1" applyAlignment="1" applyProtection="1">
      <alignment horizontal="left" vertical="center" shrinkToFit="1"/>
      <protection locked="0"/>
    </xf>
    <xf numFmtId="0" fontId="59" fillId="9" borderId="40" xfId="1" applyFont="1" applyFill="1" applyBorder="1" applyAlignment="1" applyProtection="1">
      <alignment horizontal="left" vertical="center" shrinkToFit="1"/>
      <protection locked="0"/>
    </xf>
    <xf numFmtId="0" fontId="59" fillId="9" borderId="41" xfId="1" applyFont="1" applyFill="1" applyBorder="1" applyAlignment="1" applyProtection="1">
      <alignment horizontal="left" vertical="center" shrinkToFit="1"/>
      <protection locked="0"/>
    </xf>
    <xf numFmtId="0" fontId="59" fillId="9" borderId="42" xfId="1" applyFont="1" applyFill="1" applyBorder="1" applyAlignment="1" applyProtection="1">
      <alignment horizontal="left" vertical="center" shrinkToFit="1"/>
      <protection locked="0"/>
    </xf>
    <xf numFmtId="0" fontId="59" fillId="9" borderId="43" xfId="1" applyFont="1" applyFill="1" applyBorder="1" applyAlignment="1" applyProtection="1">
      <alignment horizontal="left" vertical="center" shrinkToFit="1"/>
      <protection locked="0"/>
    </xf>
    <xf numFmtId="0" fontId="59" fillId="9" borderId="44" xfId="1" applyFont="1" applyFill="1" applyBorder="1" applyAlignment="1" applyProtection="1">
      <alignment horizontal="left" vertical="center" shrinkToFit="1"/>
      <protection locked="0"/>
    </xf>
    <xf numFmtId="0" fontId="59" fillId="9" borderId="45" xfId="1" applyFont="1" applyFill="1" applyBorder="1" applyAlignment="1" applyProtection="1">
      <alignment horizontal="left" vertical="center" shrinkToFit="1"/>
      <protection locked="0"/>
    </xf>
    <xf numFmtId="0" fontId="59" fillId="9" borderId="46" xfId="1" applyFont="1" applyFill="1" applyBorder="1" applyAlignment="1" applyProtection="1">
      <alignment horizontal="left" vertical="center" shrinkToFit="1"/>
      <protection locked="0"/>
    </xf>
    <xf numFmtId="0" fontId="58" fillId="2" borderId="0" xfId="1" applyFont="1" applyFill="1" applyAlignment="1">
      <alignment horizontal="center" vertical="center" shrinkToFit="1"/>
    </xf>
    <xf numFmtId="0" fontId="71" fillId="2" borderId="0" xfId="1" applyFont="1" applyFill="1" applyAlignment="1">
      <alignment horizontal="right" vertical="center"/>
    </xf>
    <xf numFmtId="0" fontId="68" fillId="2" borderId="21" xfId="1" applyFont="1" applyFill="1" applyBorder="1" applyAlignment="1">
      <alignment horizontal="center" shrinkToFit="1"/>
    </xf>
    <xf numFmtId="0" fontId="68" fillId="2" borderId="3" xfId="1" applyFont="1" applyFill="1" applyBorder="1" applyAlignment="1">
      <alignment horizontal="center" shrinkToFit="1"/>
    </xf>
    <xf numFmtId="0" fontId="68" fillId="2" borderId="4" xfId="1" applyFont="1" applyFill="1" applyBorder="1" applyAlignment="1">
      <alignment horizontal="center" shrinkToFit="1"/>
    </xf>
    <xf numFmtId="0" fontId="66" fillId="9" borderId="5" xfId="1" applyFont="1" applyFill="1" applyBorder="1" applyAlignment="1" applyProtection="1">
      <alignment horizontal="left" vertical="top" wrapText="1" shrinkToFit="1"/>
      <protection locked="0"/>
    </xf>
    <xf numFmtId="0" fontId="151" fillId="9" borderId="7" xfId="1" applyFont="1" applyFill="1" applyBorder="1" applyAlignment="1" applyProtection="1">
      <alignment horizontal="left" vertical="top" wrapText="1" shrinkToFit="1"/>
      <protection locked="0"/>
    </xf>
    <xf numFmtId="0" fontId="151" fillId="9" borderId="6" xfId="1" applyFont="1" applyFill="1" applyBorder="1" applyAlignment="1" applyProtection="1">
      <alignment horizontal="left" vertical="top" wrapText="1" shrinkToFit="1"/>
      <protection locked="0"/>
    </xf>
    <xf numFmtId="0" fontId="151" fillId="9" borderId="11" xfId="1" applyFont="1" applyFill="1" applyBorder="1" applyAlignment="1" applyProtection="1">
      <alignment horizontal="left" vertical="top" wrapText="1" shrinkToFit="1"/>
      <protection locked="0"/>
    </xf>
    <xf numFmtId="0" fontId="151" fillId="9" borderId="0" xfId="1" applyFont="1" applyFill="1" applyAlignment="1" applyProtection="1">
      <alignment horizontal="left" vertical="top" wrapText="1" shrinkToFit="1"/>
      <protection locked="0"/>
    </xf>
    <xf numFmtId="0" fontId="151" fillId="9" borderId="10" xfId="1" applyFont="1" applyFill="1" applyBorder="1" applyAlignment="1" applyProtection="1">
      <alignment horizontal="left" vertical="top" wrapText="1" shrinkToFit="1"/>
      <protection locked="0"/>
    </xf>
    <xf numFmtId="0" fontId="151" fillId="9" borderId="8" xfId="1" applyFont="1" applyFill="1" applyBorder="1" applyAlignment="1" applyProtection="1">
      <alignment horizontal="left" vertical="top" wrapText="1" shrinkToFit="1"/>
      <protection locked="0"/>
    </xf>
    <xf numFmtId="0" fontId="151" fillId="9" borderId="1" xfId="1" applyFont="1" applyFill="1" applyBorder="1" applyAlignment="1" applyProtection="1">
      <alignment horizontal="left" vertical="top" wrapText="1" shrinkToFit="1"/>
      <protection locked="0"/>
    </xf>
    <xf numFmtId="0" fontId="151" fillId="9" borderId="9" xfId="1" applyFont="1" applyFill="1" applyBorder="1" applyAlignment="1" applyProtection="1">
      <alignment horizontal="left" vertical="top" wrapText="1" shrinkToFit="1"/>
      <protection locked="0"/>
    </xf>
    <xf numFmtId="0" fontId="58" fillId="9" borderId="17" xfId="1" applyFont="1" applyFill="1" applyBorder="1" applyAlignment="1" applyProtection="1">
      <alignment horizontal="left" vertical="center" shrinkToFit="1"/>
      <protection locked="0"/>
    </xf>
    <xf numFmtId="0" fontId="58" fillId="9" borderId="7" xfId="1" applyFont="1" applyFill="1" applyBorder="1" applyAlignment="1" applyProtection="1">
      <alignment horizontal="left" vertical="center" shrinkToFit="1"/>
      <protection locked="0"/>
    </xf>
    <xf numFmtId="0" fontId="58" fillId="9" borderId="6" xfId="1" applyFont="1" applyFill="1" applyBorder="1" applyAlignment="1" applyProtection="1">
      <alignment horizontal="left" vertical="center" shrinkToFit="1"/>
      <protection locked="0"/>
    </xf>
    <xf numFmtId="0" fontId="58" fillId="9" borderId="18" xfId="1" applyFont="1" applyFill="1" applyBorder="1" applyAlignment="1" applyProtection="1">
      <alignment horizontal="left" vertical="center" shrinkToFit="1"/>
      <protection locked="0"/>
    </xf>
    <xf numFmtId="0" fontId="58" fillId="9" borderId="1" xfId="1" applyFont="1" applyFill="1" applyBorder="1" applyAlignment="1" applyProtection="1">
      <alignment horizontal="left" vertical="center" shrinkToFit="1"/>
      <protection locked="0"/>
    </xf>
    <xf numFmtId="0" fontId="58" fillId="9" borderId="9" xfId="1" applyFont="1" applyFill="1" applyBorder="1" applyAlignment="1" applyProtection="1">
      <alignment horizontal="left" vertical="center" shrinkToFit="1"/>
      <protection locked="0"/>
    </xf>
    <xf numFmtId="0" fontId="68" fillId="9" borderId="17" xfId="1" applyFont="1" applyFill="1" applyBorder="1" applyAlignment="1" applyProtection="1">
      <alignment horizontal="center" shrinkToFit="1"/>
      <protection locked="0"/>
    </xf>
    <xf numFmtId="0" fontId="68" fillId="9" borderId="6" xfId="1" applyFont="1" applyFill="1" applyBorder="1" applyAlignment="1" applyProtection="1">
      <alignment horizontal="center" shrinkToFit="1"/>
      <protection locked="0"/>
    </xf>
    <xf numFmtId="0" fontId="68" fillId="9" borderId="18" xfId="1" applyFont="1" applyFill="1" applyBorder="1" applyAlignment="1" applyProtection="1">
      <alignment horizontal="center" shrinkToFit="1"/>
      <protection locked="0"/>
    </xf>
    <xf numFmtId="0" fontId="68" fillId="9" borderId="9" xfId="1" applyFont="1" applyFill="1" applyBorder="1" applyAlignment="1" applyProtection="1">
      <alignment horizontal="center" shrinkToFit="1"/>
      <protection locked="0"/>
    </xf>
    <xf numFmtId="0" fontId="59" fillId="2" borderId="53" xfId="1" applyFont="1" applyFill="1" applyBorder="1" applyAlignment="1">
      <alignment horizontal="center" vertical="center" shrinkToFit="1"/>
    </xf>
    <xf numFmtId="0" fontId="59" fillId="2" borderId="52" xfId="1" applyFont="1" applyFill="1" applyBorder="1" applyAlignment="1">
      <alignment horizontal="center" vertical="center" shrinkToFit="1"/>
    </xf>
    <xf numFmtId="177" fontId="59" fillId="9" borderId="38" xfId="1" applyNumberFormat="1" applyFont="1" applyFill="1" applyBorder="1" applyAlignment="1" applyProtection="1">
      <alignment horizontal="center" vertical="center" shrinkToFit="1"/>
      <protection locked="0"/>
    </xf>
    <xf numFmtId="0" fontId="68" fillId="2" borderId="0" xfId="1" applyFont="1" applyFill="1" applyAlignment="1">
      <alignment horizontal="right"/>
    </xf>
    <xf numFmtId="0" fontId="97" fillId="2" borderId="8" xfId="1" applyFont="1" applyFill="1" applyBorder="1" applyAlignment="1">
      <alignment horizontal="center" vertical="top" shrinkToFit="1"/>
    </xf>
    <xf numFmtId="0" fontId="97" fillId="2" borderId="1" xfId="1" applyFont="1" applyFill="1" applyBorder="1" applyAlignment="1">
      <alignment horizontal="center" vertical="top" shrinkToFit="1"/>
    </xf>
    <xf numFmtId="0" fontId="97" fillId="2" borderId="9" xfId="1" applyFont="1" applyFill="1" applyBorder="1" applyAlignment="1">
      <alignment horizontal="center" vertical="top" shrinkToFit="1"/>
    </xf>
    <xf numFmtId="0" fontId="59" fillId="2" borderId="8" xfId="2" applyFont="1" applyFill="1" applyBorder="1" applyAlignment="1">
      <alignment horizontal="center" vertical="top" shrinkToFit="1"/>
    </xf>
    <xf numFmtId="0" fontId="59" fillId="2" borderId="1" xfId="2" applyFont="1" applyFill="1" applyBorder="1" applyAlignment="1">
      <alignment horizontal="center" vertical="top" shrinkToFit="1"/>
    </xf>
    <xf numFmtId="0" fontId="59" fillId="2" borderId="9" xfId="2" applyFont="1" applyFill="1" applyBorder="1" applyAlignment="1">
      <alignment horizontal="center" vertical="top" shrinkToFit="1"/>
    </xf>
    <xf numFmtId="0" fontId="59" fillId="2" borderId="8" xfId="0" applyFont="1" applyFill="1" applyBorder="1" applyAlignment="1">
      <alignment horizontal="center" vertical="top" shrinkToFit="1"/>
    </xf>
    <xf numFmtId="0" fontId="59" fillId="2" borderId="1" xfId="0" applyFont="1" applyFill="1" applyBorder="1" applyAlignment="1">
      <alignment horizontal="center" vertical="top" shrinkToFit="1"/>
    </xf>
    <xf numFmtId="0" fontId="59" fillId="2" borderId="9" xfId="0" applyFont="1" applyFill="1" applyBorder="1" applyAlignment="1">
      <alignment horizontal="center" vertical="top" shrinkToFit="1"/>
    </xf>
    <xf numFmtId="14" fontId="64" fillId="2" borderId="8" xfId="0" applyNumberFormat="1" applyFont="1" applyFill="1" applyBorder="1" applyAlignment="1">
      <alignment horizontal="center" vertical="top" shrinkToFit="1"/>
    </xf>
    <xf numFmtId="14" fontId="64" fillId="2" borderId="1" xfId="0" applyNumberFormat="1" applyFont="1" applyFill="1" applyBorder="1" applyAlignment="1">
      <alignment horizontal="center" vertical="top" shrinkToFit="1"/>
    </xf>
    <xf numFmtId="14" fontId="64" fillId="2" borderId="9" xfId="0" applyNumberFormat="1" applyFont="1" applyFill="1" applyBorder="1" applyAlignment="1">
      <alignment horizontal="center" vertical="top" shrinkToFit="1"/>
    </xf>
    <xf numFmtId="0" fontId="23" fillId="10" borderId="60" xfId="2" applyFont="1" applyFill="1" applyBorder="1" applyAlignment="1" applyProtection="1">
      <alignment horizontal="center" vertical="center" shrinkToFit="1"/>
      <protection locked="0"/>
    </xf>
    <xf numFmtId="0" fontId="23" fillId="10" borderId="61" xfId="2" applyFont="1" applyFill="1" applyBorder="1" applyAlignment="1" applyProtection="1">
      <alignment horizontal="center" vertical="center" shrinkToFit="1"/>
      <protection locked="0"/>
    </xf>
    <xf numFmtId="0" fontId="23" fillId="10" borderId="62" xfId="2" applyFont="1" applyFill="1" applyBorder="1" applyAlignment="1" applyProtection="1">
      <alignment horizontal="center" vertical="center" shrinkToFit="1"/>
      <protection locked="0"/>
    </xf>
    <xf numFmtId="0" fontId="23" fillId="10" borderId="63" xfId="2" applyFont="1" applyFill="1" applyBorder="1" applyAlignment="1" applyProtection="1">
      <alignment horizontal="center" vertical="center" shrinkToFit="1"/>
      <protection locked="0"/>
    </xf>
    <xf numFmtId="0" fontId="23" fillId="10" borderId="64" xfId="2" applyFont="1" applyFill="1" applyBorder="1" applyAlignment="1" applyProtection="1">
      <alignment horizontal="center" vertical="center" shrinkToFit="1"/>
      <protection locked="0"/>
    </xf>
    <xf numFmtId="0" fontId="23" fillId="10" borderId="65" xfId="2" applyFont="1" applyFill="1" applyBorder="1" applyAlignment="1" applyProtection="1">
      <alignment horizontal="center" vertical="center" shrinkToFit="1"/>
      <protection locked="0"/>
    </xf>
    <xf numFmtId="0" fontId="23" fillId="9" borderId="60" xfId="0" applyFont="1" applyFill="1" applyBorder="1" applyAlignment="1" applyProtection="1">
      <alignment horizontal="center" vertical="center" shrinkToFit="1"/>
      <protection locked="0"/>
    </xf>
    <xf numFmtId="0" fontId="23" fillId="9" borderId="61" xfId="0" applyFont="1" applyFill="1" applyBorder="1" applyAlignment="1" applyProtection="1">
      <alignment horizontal="center" vertical="center" shrinkToFit="1"/>
      <protection locked="0"/>
    </xf>
    <xf numFmtId="0" fontId="23" fillId="9" borderId="62" xfId="0" applyFont="1" applyFill="1" applyBorder="1" applyAlignment="1" applyProtection="1">
      <alignment horizontal="center" vertical="center" shrinkToFit="1"/>
      <protection locked="0"/>
    </xf>
    <xf numFmtId="0" fontId="23" fillId="9" borderId="63" xfId="0" applyFont="1" applyFill="1" applyBorder="1" applyAlignment="1" applyProtection="1">
      <alignment horizontal="center" vertical="center" shrinkToFit="1"/>
      <protection locked="0"/>
    </xf>
    <xf numFmtId="0" fontId="23" fillId="9" borderId="64" xfId="0" applyFont="1" applyFill="1" applyBorder="1" applyAlignment="1" applyProtection="1">
      <alignment horizontal="center" vertical="center" shrinkToFit="1"/>
      <protection locked="0"/>
    </xf>
    <xf numFmtId="0" fontId="23" fillId="9" borderId="65" xfId="0" applyFont="1" applyFill="1" applyBorder="1" applyAlignment="1" applyProtection="1">
      <alignment horizontal="center" vertical="center" shrinkToFit="1"/>
      <protection locked="0"/>
    </xf>
    <xf numFmtId="0" fontId="66" fillId="10" borderId="60" xfId="0" applyFont="1" applyFill="1" applyBorder="1" applyAlignment="1" applyProtection="1">
      <alignment horizontal="center" vertical="center" shrinkToFit="1"/>
      <protection locked="0"/>
    </xf>
    <xf numFmtId="0" fontId="66" fillId="10" borderId="61" xfId="0" applyFont="1" applyFill="1" applyBorder="1" applyAlignment="1" applyProtection="1">
      <alignment horizontal="center" vertical="center" shrinkToFit="1"/>
      <protection locked="0"/>
    </xf>
    <xf numFmtId="0" fontId="66" fillId="10" borderId="62" xfId="0" applyFont="1" applyFill="1" applyBorder="1" applyAlignment="1" applyProtection="1">
      <alignment horizontal="center" vertical="center" shrinkToFit="1"/>
      <protection locked="0"/>
    </xf>
    <xf numFmtId="14" fontId="64" fillId="9" borderId="11" xfId="0" applyNumberFormat="1" applyFont="1" applyFill="1" applyBorder="1" applyAlignment="1">
      <alignment horizontal="center" vertical="center" shrinkToFit="1"/>
    </xf>
    <xf numFmtId="14" fontId="64" fillId="9" borderId="0" xfId="0" applyNumberFormat="1" applyFont="1" applyFill="1" applyAlignment="1">
      <alignment horizontal="center" vertical="center" shrinkToFit="1"/>
    </xf>
    <xf numFmtId="14" fontId="64" fillId="9" borderId="10" xfId="0" applyNumberFormat="1" applyFont="1" applyFill="1" applyBorder="1" applyAlignment="1">
      <alignment horizontal="center" vertical="center" shrinkToFit="1"/>
    </xf>
    <xf numFmtId="0" fontId="158" fillId="9" borderId="63" xfId="0" applyFont="1" applyFill="1" applyBorder="1" applyAlignment="1" applyProtection="1">
      <alignment horizontal="center" vertical="center" shrinkToFit="1"/>
      <protection locked="0"/>
    </xf>
    <xf numFmtId="0" fontId="76" fillId="2" borderId="0" xfId="1" applyFont="1" applyFill="1" applyAlignment="1">
      <alignment horizontal="center" vertical="center"/>
    </xf>
    <xf numFmtId="0" fontId="76" fillId="2" borderId="1" xfId="1" applyFont="1" applyFill="1" applyBorder="1" applyAlignment="1">
      <alignment horizontal="center" vertical="center"/>
    </xf>
    <xf numFmtId="0" fontId="70" fillId="2" borderId="0" xfId="1" applyFont="1" applyFill="1" applyAlignment="1">
      <alignment horizontal="center" vertical="top"/>
    </xf>
    <xf numFmtId="0" fontId="23" fillId="9" borderId="66" xfId="1" applyFont="1" applyFill="1" applyBorder="1" applyAlignment="1" applyProtection="1">
      <alignment horizontal="center" vertical="center" shrinkToFit="1"/>
      <protection locked="0"/>
    </xf>
    <xf numFmtId="0" fontId="23" fillId="9" borderId="67" xfId="1" applyFont="1" applyFill="1" applyBorder="1" applyAlignment="1" applyProtection="1">
      <alignment horizontal="center" vertical="center" shrinkToFit="1"/>
      <protection locked="0"/>
    </xf>
    <xf numFmtId="0" fontId="23" fillId="9" borderId="68" xfId="1" applyFont="1" applyFill="1" applyBorder="1" applyAlignment="1" applyProtection="1">
      <alignment horizontal="center" vertical="center" shrinkToFit="1"/>
      <protection locked="0"/>
    </xf>
    <xf numFmtId="178" fontId="80" fillId="11" borderId="32" xfId="0" applyNumberFormat="1" applyFont="1" applyFill="1" applyBorder="1" applyAlignment="1" applyProtection="1">
      <alignment horizontal="center" vertical="center" shrinkToFit="1"/>
      <protection locked="0"/>
    </xf>
    <xf numFmtId="178" fontId="80" fillId="11" borderId="33" xfId="0" applyNumberFormat="1" applyFont="1" applyFill="1" applyBorder="1" applyAlignment="1" applyProtection="1">
      <alignment horizontal="center" vertical="center" shrinkToFit="1"/>
      <protection locked="0"/>
    </xf>
    <xf numFmtId="0" fontId="82" fillId="2" borderId="27" xfId="0" applyFont="1" applyFill="1" applyBorder="1" applyAlignment="1">
      <alignment horizontal="center" wrapText="1"/>
    </xf>
    <xf numFmtId="177" fontId="113" fillId="9" borderId="32" xfId="0" applyNumberFormat="1" applyFont="1" applyFill="1" applyBorder="1" applyAlignment="1" applyProtection="1">
      <alignment horizontal="center" vertical="center" shrinkToFit="1"/>
      <protection locked="0"/>
    </xf>
    <xf numFmtId="177" fontId="113" fillId="9" borderId="33" xfId="0" applyNumberFormat="1" applyFont="1" applyFill="1" applyBorder="1" applyAlignment="1" applyProtection="1">
      <alignment horizontal="center" vertical="center" shrinkToFit="1"/>
      <protection locked="0"/>
    </xf>
    <xf numFmtId="0" fontId="83" fillId="2" borderId="30" xfId="0" applyFont="1" applyFill="1" applyBorder="1" applyAlignment="1">
      <alignment horizontal="center" vertical="center" wrapText="1"/>
    </xf>
    <xf numFmtId="0" fontId="83" fillId="2" borderId="34" xfId="0" applyFont="1" applyFill="1" applyBorder="1" applyAlignment="1">
      <alignment horizontal="center" vertical="center" wrapText="1"/>
    </xf>
    <xf numFmtId="0" fontId="83" fillId="2" borderId="1" xfId="0" applyFont="1" applyFill="1" applyBorder="1" applyAlignment="1" applyProtection="1">
      <alignment horizontal="center" vertical="center" wrapText="1"/>
      <protection locked="0"/>
    </xf>
    <xf numFmtId="0" fontId="83" fillId="2" borderId="9" xfId="0" applyFont="1" applyFill="1" applyBorder="1" applyAlignment="1" applyProtection="1">
      <alignment horizontal="center" vertical="center" wrapText="1"/>
      <protection locked="0"/>
    </xf>
    <xf numFmtId="0" fontId="69" fillId="11" borderId="5" xfId="1" applyFont="1" applyFill="1" applyBorder="1" applyAlignment="1" applyProtection="1">
      <alignment horizontal="center" vertical="center"/>
      <protection locked="0"/>
    </xf>
    <xf numFmtId="0" fontId="69" fillId="11" borderId="7" xfId="1" applyFont="1" applyFill="1" applyBorder="1" applyAlignment="1" applyProtection="1">
      <alignment horizontal="center" vertical="center"/>
      <protection locked="0"/>
    </xf>
    <xf numFmtId="0" fontId="69" fillId="11" borderId="6" xfId="1" applyFont="1" applyFill="1" applyBorder="1" applyAlignment="1" applyProtection="1">
      <alignment horizontal="center" vertical="center"/>
      <protection locked="0"/>
    </xf>
    <xf numFmtId="0" fontId="69" fillId="11" borderId="11" xfId="1" applyFont="1" applyFill="1" applyBorder="1" applyAlignment="1" applyProtection="1">
      <alignment horizontal="center" vertical="center"/>
      <protection locked="0"/>
    </xf>
    <xf numFmtId="0" fontId="69" fillId="11" borderId="0" xfId="1" applyFont="1" applyFill="1" applyAlignment="1" applyProtection="1">
      <alignment horizontal="center" vertical="center"/>
      <protection locked="0"/>
    </xf>
    <xf numFmtId="0" fontId="69" fillId="11" borderId="10" xfId="1" applyFont="1" applyFill="1" applyBorder="1" applyAlignment="1" applyProtection="1">
      <alignment horizontal="center" vertical="center"/>
      <protection locked="0"/>
    </xf>
    <xf numFmtId="0" fontId="69" fillId="11" borderId="8" xfId="1" applyFont="1" applyFill="1" applyBorder="1" applyAlignment="1" applyProtection="1">
      <alignment horizontal="center" vertical="center"/>
      <protection locked="0"/>
    </xf>
    <xf numFmtId="0" fontId="69" fillId="11" borderId="1" xfId="1" applyFont="1" applyFill="1" applyBorder="1" applyAlignment="1" applyProtection="1">
      <alignment horizontal="center" vertical="center"/>
      <protection locked="0"/>
    </xf>
    <xf numFmtId="0" fontId="69" fillId="11" borderId="9" xfId="1" applyFont="1" applyFill="1" applyBorder="1" applyAlignment="1" applyProtection="1">
      <alignment horizontal="center" vertical="center"/>
      <protection locked="0"/>
    </xf>
    <xf numFmtId="0" fontId="58" fillId="2" borderId="5" xfId="1" applyFont="1" applyFill="1" applyBorder="1" applyAlignment="1">
      <alignment horizontal="center" vertical="center" shrinkToFit="1"/>
    </xf>
    <xf numFmtId="0" fontId="58" fillId="2" borderId="7" xfId="1" applyFont="1" applyFill="1" applyBorder="1" applyAlignment="1">
      <alignment horizontal="center" vertical="center" shrinkToFit="1"/>
    </xf>
    <xf numFmtId="0" fontId="58" fillId="2" borderId="6" xfId="1" applyFont="1" applyFill="1" applyBorder="1" applyAlignment="1">
      <alignment horizontal="center" vertical="center" shrinkToFit="1"/>
    </xf>
    <xf numFmtId="0" fontId="28" fillId="2" borderId="0" xfId="1" applyFont="1" applyFill="1" applyAlignment="1">
      <alignment horizontal="right" vertical="center"/>
    </xf>
    <xf numFmtId="0" fontId="58" fillId="2" borderId="5" xfId="2" applyFont="1" applyFill="1" applyBorder="1" applyAlignment="1">
      <alignment horizontal="center"/>
    </xf>
    <xf numFmtId="0" fontId="58" fillId="2" borderId="14" xfId="2" applyFont="1" applyFill="1" applyBorder="1" applyAlignment="1">
      <alignment horizontal="center"/>
    </xf>
    <xf numFmtId="0" fontId="34" fillId="2" borderId="0" xfId="1" applyFont="1" applyFill="1" applyAlignment="1">
      <alignment horizontal="center" vertical="center"/>
    </xf>
    <xf numFmtId="0" fontId="35" fillId="2" borderId="0" xfId="1" applyFont="1" applyFill="1" applyAlignment="1">
      <alignment horizontal="center" vertical="center"/>
    </xf>
    <xf numFmtId="0" fontId="68" fillId="11" borderId="5" xfId="1" applyFont="1" applyFill="1" applyBorder="1" applyAlignment="1" applyProtection="1">
      <alignment horizontal="left" vertical="center" wrapText="1"/>
      <protection locked="0"/>
    </xf>
    <xf numFmtId="0" fontId="68" fillId="11" borderId="7" xfId="1" applyFont="1" applyFill="1" applyBorder="1" applyAlignment="1" applyProtection="1">
      <alignment horizontal="left" vertical="center" wrapText="1"/>
      <protection locked="0"/>
    </xf>
    <xf numFmtId="0" fontId="68" fillId="11" borderId="14" xfId="1" applyFont="1" applyFill="1" applyBorder="1" applyAlignment="1" applyProtection="1">
      <alignment horizontal="left" vertical="center" wrapText="1"/>
      <protection locked="0"/>
    </xf>
    <xf numFmtId="0" fontId="68" fillId="11" borderId="8" xfId="1" applyFont="1" applyFill="1" applyBorder="1" applyAlignment="1" applyProtection="1">
      <alignment horizontal="left" vertical="center" wrapText="1"/>
      <protection locked="0"/>
    </xf>
    <xf numFmtId="0" fontId="68" fillId="11" borderId="1" xfId="1" applyFont="1" applyFill="1" applyBorder="1" applyAlignment="1" applyProtection="1">
      <alignment horizontal="left" vertical="center" wrapText="1"/>
      <protection locked="0"/>
    </xf>
    <xf numFmtId="0" fontId="68" fillId="11" borderId="15" xfId="1" applyFont="1" applyFill="1" applyBorder="1" applyAlignment="1" applyProtection="1">
      <alignment horizontal="left" vertical="center" wrapText="1"/>
      <protection locked="0"/>
    </xf>
    <xf numFmtId="0" fontId="68" fillId="2" borderId="22" xfId="1" applyFont="1" applyFill="1" applyBorder="1" applyAlignment="1">
      <alignment horizontal="left" vertical="center" shrinkToFit="1"/>
    </xf>
    <xf numFmtId="0" fontId="68" fillId="2" borderId="23" xfId="1" applyFont="1" applyFill="1" applyBorder="1" applyAlignment="1">
      <alignment horizontal="left" vertical="center" shrinkToFit="1"/>
    </xf>
    <xf numFmtId="0" fontId="68" fillId="2" borderId="25" xfId="1" applyFont="1" applyFill="1" applyBorder="1" applyAlignment="1">
      <alignment horizontal="left" vertical="center" shrinkToFit="1"/>
    </xf>
    <xf numFmtId="0" fontId="68" fillId="2" borderId="26" xfId="1" applyFont="1" applyFill="1" applyBorder="1" applyAlignment="1">
      <alignment horizontal="left" vertical="center" shrinkToFit="1"/>
    </xf>
    <xf numFmtId="0" fontId="68" fillId="2" borderId="8" xfId="2" applyFont="1" applyFill="1" applyBorder="1" applyAlignment="1">
      <alignment horizontal="center" vertical="center" shrinkToFit="1"/>
    </xf>
    <xf numFmtId="0" fontId="68" fillId="2" borderId="1" xfId="2" applyFont="1" applyFill="1" applyBorder="1" applyAlignment="1">
      <alignment horizontal="center" vertical="center" shrinkToFit="1"/>
    </xf>
    <xf numFmtId="0" fontId="68" fillId="2" borderId="15" xfId="2" applyFont="1" applyFill="1" applyBorder="1" applyAlignment="1">
      <alignment horizontal="center" vertical="center" shrinkToFit="1"/>
    </xf>
    <xf numFmtId="0" fontId="58" fillId="2" borderId="22" xfId="2" applyFont="1" applyFill="1" applyBorder="1" applyAlignment="1">
      <alignment horizontal="left" vertical="center"/>
    </xf>
    <xf numFmtId="0" fontId="58" fillId="2" borderId="23" xfId="2" applyFont="1" applyFill="1" applyBorder="1" applyAlignment="1">
      <alignment horizontal="left" vertical="center"/>
    </xf>
    <xf numFmtId="0" fontId="58" fillId="2" borderId="58" xfId="2" applyFont="1" applyFill="1" applyBorder="1" applyAlignment="1">
      <alignment horizontal="left" vertical="center"/>
    </xf>
    <xf numFmtId="0" fontId="67" fillId="2" borderId="8" xfId="2" applyFont="1" applyFill="1" applyBorder="1" applyAlignment="1">
      <alignment horizontal="center" vertical="top"/>
    </xf>
    <xf numFmtId="0" fontId="67" fillId="2" borderId="1" xfId="2" applyFont="1" applyFill="1" applyBorder="1" applyAlignment="1">
      <alignment horizontal="center" vertical="top"/>
    </xf>
    <xf numFmtId="0" fontId="67" fillId="2" borderId="15" xfId="2" applyFont="1" applyFill="1" applyBorder="1" applyAlignment="1">
      <alignment horizontal="center" vertical="top"/>
    </xf>
    <xf numFmtId="0" fontId="57" fillId="2" borderId="1" xfId="2" applyFont="1" applyFill="1" applyBorder="1" applyAlignment="1">
      <alignment horizontal="left" vertical="center" shrinkToFit="1"/>
    </xf>
    <xf numFmtId="176" fontId="58" fillId="2" borderId="7" xfId="2" applyNumberFormat="1" applyFont="1" applyFill="1" applyBorder="1" applyAlignment="1">
      <alignment horizontal="center" vertical="center"/>
    </xf>
    <xf numFmtId="176" fontId="58" fillId="2" borderId="1" xfId="2" applyNumberFormat="1" applyFont="1" applyFill="1" applyBorder="1" applyAlignment="1">
      <alignment horizontal="center" vertical="center"/>
    </xf>
    <xf numFmtId="0" fontId="67" fillId="2" borderId="8" xfId="2" applyFont="1" applyFill="1" applyBorder="1" applyAlignment="1">
      <alignment horizontal="center" vertical="center" shrinkToFit="1"/>
    </xf>
    <xf numFmtId="0" fontId="67" fillId="2" borderId="1" xfId="2" applyFont="1" applyFill="1" applyBorder="1" applyAlignment="1">
      <alignment horizontal="center" vertical="center" shrinkToFit="1"/>
    </xf>
    <xf numFmtId="0" fontId="67" fillId="2" borderId="15" xfId="2" applyFont="1" applyFill="1" applyBorder="1" applyAlignment="1">
      <alignment horizontal="center" vertical="center" shrinkToFit="1"/>
    </xf>
    <xf numFmtId="0" fontId="58" fillId="2" borderId="59" xfId="2" applyFont="1" applyFill="1" applyBorder="1" applyAlignment="1">
      <alignment horizontal="left" vertical="center"/>
    </xf>
    <xf numFmtId="0" fontId="58" fillId="2" borderId="24" xfId="2" applyFont="1" applyFill="1" applyBorder="1" applyAlignment="1">
      <alignment horizontal="left" vertical="center"/>
    </xf>
    <xf numFmtId="0" fontId="57" fillId="2" borderId="20" xfId="2" applyFont="1" applyFill="1" applyBorder="1" applyAlignment="1">
      <alignment horizontal="left" vertical="center" shrinkToFit="1"/>
    </xf>
    <xf numFmtId="0" fontId="57" fillId="2" borderId="9" xfId="2" applyFont="1" applyFill="1" applyBorder="1" applyAlignment="1">
      <alignment horizontal="left" vertical="center" shrinkToFit="1"/>
    </xf>
    <xf numFmtId="0" fontId="77" fillId="2" borderId="1" xfId="1" applyFont="1" applyFill="1" applyBorder="1" applyAlignment="1">
      <alignment horizontal="left" wrapText="1"/>
    </xf>
    <xf numFmtId="0" fontId="79" fillId="2" borderId="28" xfId="1" applyFont="1" applyFill="1" applyBorder="1" applyAlignment="1">
      <alignment horizontal="center" vertical="center" wrapText="1" shrinkToFit="1"/>
    </xf>
    <xf numFmtId="0" fontId="32" fillId="2" borderId="23" xfId="1" applyFont="1" applyFill="1" applyBorder="1" applyAlignment="1">
      <alignment horizontal="center" vertical="center" wrapText="1" shrinkToFit="1"/>
    </xf>
    <xf numFmtId="0" fontId="32" fillId="2" borderId="24" xfId="1" applyFont="1" applyFill="1" applyBorder="1" applyAlignment="1">
      <alignment horizontal="center" vertical="center" wrapText="1" shrinkToFit="1"/>
    </xf>
    <xf numFmtId="177" fontId="68" fillId="9" borderId="29" xfId="1" applyNumberFormat="1" applyFont="1" applyFill="1" applyBorder="1" applyAlignment="1" applyProtection="1">
      <alignment horizontal="center" vertical="center" wrapText="1"/>
      <protection locked="0"/>
    </xf>
    <xf numFmtId="177" fontId="68" fillId="9" borderId="26" xfId="1" applyNumberFormat="1" applyFont="1" applyFill="1" applyBorder="1" applyAlignment="1" applyProtection="1">
      <alignment horizontal="center" vertical="center" wrapText="1"/>
      <protection locked="0"/>
    </xf>
    <xf numFmtId="0" fontId="68" fillId="9" borderId="1" xfId="1" applyFont="1" applyFill="1" applyBorder="1" applyAlignment="1" applyProtection="1">
      <alignment horizontal="center" vertical="center" shrinkToFit="1"/>
      <protection locked="0"/>
    </xf>
    <xf numFmtId="0" fontId="68" fillId="9" borderId="9" xfId="1" applyFont="1" applyFill="1" applyBorder="1" applyAlignment="1" applyProtection="1">
      <alignment horizontal="center" vertical="center" shrinkToFit="1"/>
      <protection locked="0"/>
    </xf>
    <xf numFmtId="177" fontId="25" fillId="11" borderId="29" xfId="1" applyNumberFormat="1" applyFont="1" applyFill="1" applyBorder="1" applyAlignment="1" applyProtection="1">
      <alignment horizontal="center" vertical="top" wrapText="1"/>
      <protection locked="0"/>
    </xf>
    <xf numFmtId="177" fontId="25" fillId="11" borderId="26" xfId="1" applyNumberFormat="1" applyFont="1" applyFill="1" applyBorder="1" applyAlignment="1" applyProtection="1">
      <alignment horizontal="center" vertical="top" wrapText="1"/>
      <protection locked="0"/>
    </xf>
    <xf numFmtId="177" fontId="25" fillId="11" borderId="31" xfId="1" applyNumberFormat="1" applyFont="1" applyFill="1" applyBorder="1" applyAlignment="1" applyProtection="1">
      <alignment horizontal="center" vertical="top" wrapText="1"/>
      <protection locked="0"/>
    </xf>
    <xf numFmtId="0" fontId="28" fillId="2" borderId="28" xfId="1" applyFont="1" applyFill="1" applyBorder="1" applyAlignment="1">
      <alignment horizontal="center" vertical="center" wrapText="1" shrinkToFit="1"/>
    </xf>
    <xf numFmtId="0" fontId="28" fillId="2" borderId="23" xfId="1" applyFont="1" applyFill="1" applyBorder="1" applyAlignment="1">
      <alignment horizontal="center" vertical="center" wrapText="1" shrinkToFit="1"/>
    </xf>
    <xf numFmtId="0" fontId="68" fillId="2" borderId="7" xfId="1" applyFont="1" applyFill="1" applyBorder="1" applyAlignment="1">
      <alignment horizontal="center" vertical="center" shrinkToFit="1"/>
    </xf>
    <xf numFmtId="0" fontId="68" fillId="2" borderId="1" xfId="1" applyFont="1" applyFill="1" applyBorder="1" applyAlignment="1">
      <alignment horizontal="center" vertical="center" shrinkToFit="1"/>
    </xf>
    <xf numFmtId="0" fontId="28" fillId="2" borderId="24" xfId="1" applyFont="1" applyFill="1" applyBorder="1" applyAlignment="1">
      <alignment horizontal="center" vertical="center" wrapText="1" shrinkToFit="1"/>
    </xf>
    <xf numFmtId="177" fontId="58" fillId="9" borderId="29" xfId="1" applyNumberFormat="1" applyFont="1" applyFill="1" applyBorder="1" applyAlignment="1" applyProtection="1">
      <alignment horizontal="center" vertical="center" wrapText="1"/>
      <protection locked="0"/>
    </xf>
    <xf numFmtId="177" fontId="58" fillId="9" borderId="26" xfId="1" applyNumberFormat="1" applyFont="1" applyFill="1" applyBorder="1" applyAlignment="1" applyProtection="1">
      <alignment horizontal="center" vertical="center" wrapText="1"/>
      <protection locked="0"/>
    </xf>
    <xf numFmtId="177" fontId="58" fillId="9" borderId="1" xfId="1" applyNumberFormat="1" applyFont="1" applyFill="1" applyBorder="1" applyAlignment="1" applyProtection="1">
      <alignment horizontal="center" vertical="center" shrinkToFit="1"/>
      <protection locked="0"/>
    </xf>
    <xf numFmtId="177" fontId="58" fillId="9" borderId="9" xfId="1" applyNumberFormat="1" applyFont="1" applyFill="1" applyBorder="1" applyAlignment="1" applyProtection="1">
      <alignment horizontal="center" vertical="center" shrinkToFit="1"/>
      <protection locked="0"/>
    </xf>
    <xf numFmtId="0" fontId="68" fillId="9" borderId="23" xfId="1" applyFont="1" applyFill="1" applyBorder="1" applyAlignment="1" applyProtection="1">
      <alignment horizontal="left" vertical="center" shrinkToFit="1"/>
      <protection locked="0"/>
    </xf>
    <xf numFmtId="0" fontId="68" fillId="9" borderId="24" xfId="1" applyFont="1" applyFill="1" applyBorder="1" applyAlignment="1" applyProtection="1">
      <alignment horizontal="left" vertical="center" shrinkToFit="1"/>
      <protection locked="0"/>
    </xf>
    <xf numFmtId="0" fontId="68" fillId="9" borderId="26" xfId="1" applyFont="1" applyFill="1" applyBorder="1" applyAlignment="1" applyProtection="1">
      <alignment horizontal="left" vertical="center" shrinkToFit="1"/>
      <protection locked="0"/>
    </xf>
    <xf numFmtId="0" fontId="68" fillId="9" borderId="31" xfId="1" applyFont="1" applyFill="1" applyBorder="1" applyAlignment="1" applyProtection="1">
      <alignment horizontal="left" vertical="center" shrinkToFit="1"/>
      <protection locked="0"/>
    </xf>
    <xf numFmtId="0" fontId="93" fillId="12" borderId="19" xfId="0" applyFont="1" applyFill="1" applyBorder="1" applyAlignment="1" applyProtection="1">
      <alignment horizontal="center" vertical="center" wrapText="1"/>
      <protection locked="0"/>
    </xf>
    <xf numFmtId="0" fontId="93" fillId="12" borderId="3" xfId="0" applyFont="1" applyFill="1" applyBorder="1" applyAlignment="1" applyProtection="1">
      <alignment horizontal="center" vertical="center" wrapText="1"/>
      <protection locked="0"/>
    </xf>
    <xf numFmtId="0" fontId="93" fillId="2" borderId="21" xfId="0" applyFont="1" applyFill="1" applyBorder="1" applyAlignment="1">
      <alignment horizontal="left" vertical="center" wrapText="1"/>
    </xf>
    <xf numFmtId="0" fontId="93" fillId="2" borderId="3" xfId="0" applyFont="1" applyFill="1" applyBorder="1" applyAlignment="1">
      <alignment horizontal="left" vertical="center" wrapText="1"/>
    </xf>
    <xf numFmtId="0" fontId="59" fillId="2" borderId="35" xfId="1" applyFont="1" applyFill="1" applyBorder="1" applyAlignment="1">
      <alignment horizontal="center" vertical="center" shrinkToFit="1"/>
    </xf>
    <xf numFmtId="0" fontId="91" fillId="2" borderId="38" xfId="1" applyFont="1" applyFill="1" applyBorder="1" applyAlignment="1">
      <alignment horizontal="center" vertical="center"/>
    </xf>
    <xf numFmtId="0" fontId="58" fillId="2" borderId="39" xfId="1" applyFont="1" applyFill="1" applyBorder="1" applyAlignment="1">
      <alignment horizontal="center" vertical="center"/>
    </xf>
    <xf numFmtId="0" fontId="91" fillId="2" borderId="41" xfId="1" applyFont="1" applyFill="1" applyBorder="1" applyAlignment="1">
      <alignment horizontal="center" vertical="center"/>
    </xf>
    <xf numFmtId="0" fontId="58" fillId="2" borderId="42" xfId="1" applyFont="1" applyFill="1" applyBorder="1" applyAlignment="1">
      <alignment horizontal="center" vertical="center"/>
    </xf>
    <xf numFmtId="0" fontId="91" fillId="2" borderId="44" xfId="1" applyFont="1" applyFill="1" applyBorder="1" applyAlignment="1">
      <alignment horizontal="center" vertical="center"/>
    </xf>
    <xf numFmtId="0" fontId="58" fillId="2" borderId="45" xfId="1" applyFont="1" applyFill="1" applyBorder="1" applyAlignment="1">
      <alignment horizontal="center" vertical="center"/>
    </xf>
    <xf numFmtId="0" fontId="58" fillId="9" borderId="22" xfId="1" applyFont="1" applyFill="1" applyBorder="1" applyAlignment="1" applyProtection="1">
      <alignment horizontal="left" vertical="center" shrinkToFit="1"/>
      <protection locked="0"/>
    </xf>
    <xf numFmtId="0" fontId="58" fillId="9" borderId="23" xfId="1" applyFont="1" applyFill="1" applyBorder="1" applyAlignment="1" applyProtection="1">
      <alignment horizontal="left" vertical="center" shrinkToFit="1"/>
      <protection locked="0"/>
    </xf>
    <xf numFmtId="0" fontId="58" fillId="9" borderId="47" xfId="1" applyFont="1" applyFill="1" applyBorder="1" applyAlignment="1" applyProtection="1">
      <alignment horizontal="left" vertical="center" shrinkToFit="1"/>
      <protection locked="0"/>
    </xf>
    <xf numFmtId="0" fontId="58" fillId="9" borderId="48" xfId="1" applyFont="1" applyFill="1" applyBorder="1" applyAlignment="1" applyProtection="1">
      <alignment horizontal="left" vertical="center" shrinkToFit="1"/>
      <protection locked="0"/>
    </xf>
    <xf numFmtId="0" fontId="58" fillId="9" borderId="25" xfId="1" applyFont="1" applyFill="1" applyBorder="1" applyAlignment="1" applyProtection="1">
      <alignment horizontal="left" vertical="center" shrinkToFit="1"/>
      <protection locked="0"/>
    </xf>
    <xf numFmtId="0" fontId="58" fillId="9" borderId="26" xfId="1" applyFont="1" applyFill="1" applyBorder="1" applyAlignment="1" applyProtection="1">
      <alignment horizontal="left" vertical="center" shrinkToFit="1"/>
      <protection locked="0"/>
    </xf>
    <xf numFmtId="176" fontId="58" fillId="9" borderId="28" xfId="1" applyNumberFormat="1" applyFont="1" applyFill="1" applyBorder="1" applyAlignment="1" applyProtection="1">
      <alignment horizontal="center" vertical="center" shrinkToFit="1"/>
      <protection locked="0"/>
    </xf>
    <xf numFmtId="176" fontId="58" fillId="9" borderId="23" xfId="1" applyNumberFormat="1" applyFont="1" applyFill="1" applyBorder="1" applyAlignment="1" applyProtection="1">
      <alignment horizontal="center" vertical="center" shrinkToFit="1"/>
      <protection locked="0"/>
    </xf>
    <xf numFmtId="176" fontId="58" fillId="9" borderId="24" xfId="1" applyNumberFormat="1" applyFont="1" applyFill="1" applyBorder="1" applyAlignment="1" applyProtection="1">
      <alignment horizontal="center" vertical="center" shrinkToFit="1"/>
      <protection locked="0"/>
    </xf>
    <xf numFmtId="176" fontId="58" fillId="9" borderId="49" xfId="1" applyNumberFormat="1" applyFont="1" applyFill="1" applyBorder="1" applyAlignment="1" applyProtection="1">
      <alignment horizontal="center" vertical="center" shrinkToFit="1"/>
      <protection locked="0"/>
    </xf>
    <xf numFmtId="176" fontId="58" fillId="9" borderId="48" xfId="1" applyNumberFormat="1" applyFont="1" applyFill="1" applyBorder="1" applyAlignment="1" applyProtection="1">
      <alignment horizontal="center" vertical="center" shrinkToFit="1"/>
      <protection locked="0"/>
    </xf>
    <xf numFmtId="176" fontId="58" fillId="9" borderId="50" xfId="1" applyNumberFormat="1" applyFont="1" applyFill="1" applyBorder="1" applyAlignment="1" applyProtection="1">
      <alignment horizontal="center" vertical="center" shrinkToFit="1"/>
      <protection locked="0"/>
    </xf>
    <xf numFmtId="176" fontId="58" fillId="9" borderId="29" xfId="1" applyNumberFormat="1" applyFont="1" applyFill="1" applyBorder="1" applyAlignment="1" applyProtection="1">
      <alignment horizontal="center" vertical="center" shrinkToFit="1"/>
      <protection locked="0"/>
    </xf>
    <xf numFmtId="176" fontId="58" fillId="9" borderId="26" xfId="1" applyNumberFormat="1" applyFont="1" applyFill="1" applyBorder="1" applyAlignment="1" applyProtection="1">
      <alignment horizontal="center" vertical="center" shrinkToFit="1"/>
      <protection locked="0"/>
    </xf>
    <xf numFmtId="176" fontId="58" fillId="9" borderId="31" xfId="1" applyNumberFormat="1" applyFont="1" applyFill="1" applyBorder="1" applyAlignment="1" applyProtection="1">
      <alignment horizontal="center" vertical="center" shrinkToFit="1"/>
      <protection locked="0"/>
    </xf>
    <xf numFmtId="0" fontId="81" fillId="2" borderId="3" xfId="0" applyFont="1" applyFill="1" applyBorder="1" applyAlignment="1">
      <alignment horizontal="center" vertical="center" wrapText="1"/>
    </xf>
    <xf numFmtId="0" fontId="81" fillId="2" borderId="4" xfId="0" applyFont="1" applyFill="1" applyBorder="1" applyAlignment="1">
      <alignment horizontal="center" vertical="center" wrapText="1"/>
    </xf>
    <xf numFmtId="49" fontId="113" fillId="9" borderId="32" xfId="0" applyNumberFormat="1" applyFont="1" applyFill="1" applyBorder="1" applyAlignment="1" applyProtection="1">
      <alignment horizontal="center" vertical="center" shrinkToFit="1"/>
      <protection locked="0"/>
    </xf>
    <xf numFmtId="49" fontId="113" fillId="9" borderId="33" xfId="0" applyNumberFormat="1" applyFont="1" applyFill="1" applyBorder="1" applyAlignment="1" applyProtection="1">
      <alignment horizontal="center" vertical="center" shrinkToFit="1"/>
      <protection locked="0"/>
    </xf>
    <xf numFmtId="0" fontId="83" fillId="11" borderId="11" xfId="0" applyFont="1" applyFill="1" applyBorder="1" applyAlignment="1" applyProtection="1">
      <alignment horizontal="left" vertical="center" wrapText="1"/>
      <protection locked="0"/>
    </xf>
    <xf numFmtId="0" fontId="83" fillId="11" borderId="0" xfId="0" applyFont="1" applyFill="1" applyAlignment="1" applyProtection="1">
      <alignment horizontal="left" vertical="center" wrapText="1"/>
      <protection locked="0"/>
    </xf>
    <xf numFmtId="0" fontId="83" fillId="11" borderId="8" xfId="0" applyFont="1" applyFill="1" applyBorder="1" applyAlignment="1" applyProtection="1">
      <alignment horizontal="left" vertical="center" wrapText="1"/>
      <protection locked="0"/>
    </xf>
    <xf numFmtId="0" fontId="83" fillId="11" borderId="1" xfId="0" applyFont="1" applyFill="1" applyBorder="1" applyAlignment="1" applyProtection="1">
      <alignment horizontal="left" vertical="center" wrapText="1"/>
      <protection locked="0"/>
    </xf>
    <xf numFmtId="0" fontId="85" fillId="2" borderId="28" xfId="0" applyFont="1" applyFill="1" applyBorder="1" applyAlignment="1">
      <alignment horizontal="center" wrapText="1"/>
    </xf>
    <xf numFmtId="0" fontId="85" fillId="2" borderId="23" xfId="0" applyFont="1" applyFill="1" applyBorder="1" applyAlignment="1">
      <alignment horizontal="center" wrapText="1"/>
    </xf>
    <xf numFmtId="0" fontId="85" fillId="2" borderId="24" xfId="0" applyFont="1" applyFill="1" applyBorder="1" applyAlignment="1">
      <alignment horizontal="center" wrapText="1"/>
    </xf>
    <xf numFmtId="177" fontId="59" fillId="9" borderId="22" xfId="1" applyNumberFormat="1" applyFont="1" applyFill="1" applyBorder="1" applyAlignment="1" applyProtection="1">
      <alignment horizontal="center" vertical="center" shrinkToFit="1"/>
      <protection locked="0"/>
    </xf>
    <xf numFmtId="177" fontId="59" fillId="9" borderId="47" xfId="1" applyNumberFormat="1" applyFont="1" applyFill="1" applyBorder="1" applyAlignment="1" applyProtection="1">
      <alignment horizontal="center" vertical="center" shrinkToFit="1"/>
      <protection locked="0"/>
    </xf>
    <xf numFmtId="177" fontId="59" fillId="9" borderId="25" xfId="1" applyNumberFormat="1" applyFont="1" applyFill="1" applyBorder="1" applyAlignment="1" applyProtection="1">
      <alignment horizontal="center" vertical="center" shrinkToFit="1"/>
      <protection locked="0"/>
    </xf>
    <xf numFmtId="0" fontId="59" fillId="0" borderId="28" xfId="1" applyFont="1" applyBorder="1" applyAlignment="1">
      <alignment horizontal="center" vertical="center" shrinkToFit="1"/>
    </xf>
    <xf numFmtId="0" fontId="59" fillId="0" borderId="23" xfId="1" applyFont="1" applyBorder="1" applyAlignment="1">
      <alignment horizontal="center" vertical="center" shrinkToFit="1"/>
    </xf>
    <xf numFmtId="0" fontId="59" fillId="0" borderId="24" xfId="1" applyFont="1" applyBorder="1" applyAlignment="1">
      <alignment horizontal="center" vertical="center" shrinkToFit="1"/>
    </xf>
    <xf numFmtId="0" fontId="91" fillId="9" borderId="28" xfId="1" applyFont="1" applyFill="1" applyBorder="1" applyAlignment="1" applyProtection="1">
      <alignment horizontal="left" vertical="center" shrinkToFit="1"/>
      <protection locked="0"/>
    </xf>
    <xf numFmtId="0" fontId="59" fillId="9" borderId="23" xfId="1" applyFont="1" applyFill="1" applyBorder="1" applyAlignment="1" applyProtection="1">
      <alignment horizontal="left" vertical="center" shrinkToFit="1"/>
      <protection locked="0"/>
    </xf>
    <xf numFmtId="0" fontId="59" fillId="9" borderId="24" xfId="1" applyFont="1" applyFill="1" applyBorder="1" applyAlignment="1" applyProtection="1">
      <alignment horizontal="left" vertical="center" shrinkToFit="1"/>
      <protection locked="0"/>
    </xf>
    <xf numFmtId="0" fontId="59" fillId="9" borderId="49" xfId="1" applyFont="1" applyFill="1" applyBorder="1" applyAlignment="1" applyProtection="1">
      <alignment horizontal="left" vertical="center" shrinkToFit="1"/>
      <protection locked="0"/>
    </xf>
    <xf numFmtId="0" fontId="59" fillId="9" borderId="48" xfId="1" applyFont="1" applyFill="1" applyBorder="1" applyAlignment="1" applyProtection="1">
      <alignment horizontal="left" vertical="center" shrinkToFit="1"/>
      <protection locked="0"/>
    </xf>
    <xf numFmtId="0" fontId="59" fillId="9" borderId="50" xfId="1" applyFont="1" applyFill="1" applyBorder="1" applyAlignment="1" applyProtection="1">
      <alignment horizontal="left" vertical="center" shrinkToFit="1"/>
      <protection locked="0"/>
    </xf>
    <xf numFmtId="0" fontId="59" fillId="9" borderId="29" xfId="1" applyFont="1" applyFill="1" applyBorder="1" applyAlignment="1" applyProtection="1">
      <alignment horizontal="left" vertical="center" shrinkToFit="1"/>
      <protection locked="0"/>
    </xf>
    <xf numFmtId="0" fontId="59" fillId="9" borderId="26" xfId="1" applyFont="1" applyFill="1" applyBorder="1" applyAlignment="1" applyProtection="1">
      <alignment horizontal="left" vertical="center" shrinkToFit="1"/>
      <protection locked="0"/>
    </xf>
    <xf numFmtId="0" fontId="59" fillId="9" borderId="31" xfId="1" applyFont="1" applyFill="1" applyBorder="1" applyAlignment="1" applyProtection="1">
      <alignment horizontal="left" vertical="center" shrinkToFit="1"/>
      <protection locked="0"/>
    </xf>
    <xf numFmtId="0" fontId="59" fillId="2" borderId="51" xfId="1" applyFont="1" applyFill="1" applyBorder="1" applyAlignment="1">
      <alignment horizontal="center" vertical="center" shrinkToFit="1"/>
    </xf>
    <xf numFmtId="0" fontId="90" fillId="2" borderId="21" xfId="1" applyFont="1" applyFill="1" applyBorder="1" applyAlignment="1">
      <alignment horizontal="center" vertical="center" shrinkToFit="1"/>
    </xf>
    <xf numFmtId="0" fontId="90" fillId="2" borderId="3" xfId="1" applyFont="1" applyFill="1" applyBorder="1" applyAlignment="1">
      <alignment horizontal="center" vertical="center" shrinkToFit="1"/>
    </xf>
    <xf numFmtId="0" fontId="90" fillId="2" borderId="4" xfId="1" applyFont="1" applyFill="1" applyBorder="1" applyAlignment="1">
      <alignment horizontal="center" vertical="center" shrinkToFit="1"/>
    </xf>
    <xf numFmtId="0" fontId="67" fillId="2" borderId="21" xfId="1" applyFont="1" applyFill="1" applyBorder="1" applyAlignment="1">
      <alignment horizontal="right" vertical="center" shrinkToFit="1"/>
    </xf>
    <xf numFmtId="0" fontId="67" fillId="2" borderId="4" xfId="1" applyFont="1" applyFill="1" applyBorder="1" applyAlignment="1">
      <alignment horizontal="right" vertical="center" shrinkToFit="1"/>
    </xf>
    <xf numFmtId="0" fontId="60" fillId="9" borderId="21" xfId="1" applyFont="1" applyFill="1" applyBorder="1" applyAlignment="1" applyProtection="1">
      <alignment horizontal="center" vertical="center" shrinkToFit="1"/>
      <protection locked="0"/>
    </xf>
    <xf numFmtId="0" fontId="60" fillId="9" borderId="3" xfId="1" applyFont="1" applyFill="1" applyBorder="1" applyAlignment="1" applyProtection="1">
      <alignment horizontal="center" vertical="center" shrinkToFit="1"/>
      <protection locked="0"/>
    </xf>
    <xf numFmtId="0" fontId="60" fillId="9" borderId="4" xfId="1" applyFont="1" applyFill="1" applyBorder="1" applyAlignment="1" applyProtection="1">
      <alignment horizontal="center" vertical="center" shrinkToFit="1"/>
      <protection locked="0"/>
    </xf>
    <xf numFmtId="0" fontId="66" fillId="2" borderId="21" xfId="1" applyFont="1" applyFill="1" applyBorder="1" applyAlignment="1">
      <alignment horizontal="center" vertical="center" wrapText="1"/>
    </xf>
    <xf numFmtId="0" fontId="66" fillId="2" borderId="3" xfId="1" applyFont="1" applyFill="1" applyBorder="1" applyAlignment="1">
      <alignment horizontal="center" vertical="center" wrapText="1"/>
    </xf>
    <xf numFmtId="0" fontId="66" fillId="2" borderId="4" xfId="1" applyFont="1" applyFill="1" applyBorder="1" applyAlignment="1">
      <alignment horizontal="center" vertical="center" wrapText="1"/>
    </xf>
    <xf numFmtId="0" fontId="160" fillId="9" borderId="5" xfId="1" applyFont="1" applyFill="1" applyBorder="1" applyAlignment="1" applyProtection="1">
      <alignment horizontal="left" vertical="center" shrinkToFit="1"/>
      <protection locked="0"/>
    </xf>
    <xf numFmtId="0" fontId="23" fillId="9" borderId="7" xfId="1" applyFont="1" applyFill="1" applyBorder="1" applyAlignment="1" applyProtection="1">
      <alignment horizontal="left" vertical="center" shrinkToFit="1"/>
      <protection locked="0"/>
    </xf>
    <xf numFmtId="0" fontId="23" fillId="9" borderId="6" xfId="1" applyFont="1" applyFill="1" applyBorder="1" applyAlignment="1" applyProtection="1">
      <alignment horizontal="left" vertical="center" shrinkToFit="1"/>
      <protection locked="0"/>
    </xf>
    <xf numFmtId="0" fontId="23" fillId="9" borderId="21" xfId="1" applyFont="1" applyFill="1" applyBorder="1" applyAlignment="1" applyProtection="1">
      <alignment horizontal="left" vertical="center" shrinkToFit="1"/>
      <protection locked="0"/>
    </xf>
    <xf numFmtId="0" fontId="23" fillId="9" borderId="3" xfId="1" applyFont="1" applyFill="1" applyBorder="1" applyAlignment="1" applyProtection="1">
      <alignment horizontal="left" vertical="center" shrinkToFit="1"/>
      <protection locked="0"/>
    </xf>
    <xf numFmtId="0" fontId="23" fillId="9" borderId="4" xfId="1" applyFont="1" applyFill="1" applyBorder="1" applyAlignment="1" applyProtection="1">
      <alignment horizontal="left" vertical="center" shrinkToFit="1"/>
      <protection locked="0"/>
    </xf>
    <xf numFmtId="177" fontId="60" fillId="9" borderId="21" xfId="1" applyNumberFormat="1" applyFont="1" applyFill="1" applyBorder="1" applyAlignment="1" applyProtection="1">
      <alignment horizontal="center" vertical="center" shrinkToFit="1"/>
      <protection locked="0"/>
    </xf>
    <xf numFmtId="177" fontId="60" fillId="9" borderId="3" xfId="1" applyNumberFormat="1" applyFont="1" applyFill="1" applyBorder="1" applyAlignment="1" applyProtection="1">
      <alignment horizontal="center" vertical="center" shrinkToFit="1"/>
      <protection locked="0"/>
    </xf>
    <xf numFmtId="177" fontId="60" fillId="9" borderId="4" xfId="1" applyNumberFormat="1" applyFont="1" applyFill="1" applyBorder="1" applyAlignment="1" applyProtection="1">
      <alignment horizontal="center" vertical="center" shrinkToFit="1"/>
      <protection locked="0"/>
    </xf>
    <xf numFmtId="0" fontId="100" fillId="11" borderId="5" xfId="1" applyFont="1" applyFill="1" applyBorder="1" applyAlignment="1" applyProtection="1">
      <alignment horizontal="center" vertical="center"/>
      <protection locked="0"/>
    </xf>
    <xf numFmtId="0" fontId="100" fillId="11" borderId="7" xfId="1" applyFont="1" applyFill="1" applyBorder="1" applyAlignment="1" applyProtection="1">
      <alignment horizontal="center" vertical="center"/>
      <protection locked="0"/>
    </xf>
    <xf numFmtId="0" fontId="100" fillId="11" borderId="8" xfId="1" applyFont="1" applyFill="1" applyBorder="1" applyAlignment="1" applyProtection="1">
      <alignment horizontal="center" vertical="center"/>
      <protection locked="0"/>
    </xf>
    <xf numFmtId="0" fontId="100" fillId="11" borderId="1" xfId="1" applyFont="1" applyFill="1" applyBorder="1" applyAlignment="1" applyProtection="1">
      <alignment horizontal="center" vertical="center"/>
      <protection locked="0"/>
    </xf>
    <xf numFmtId="0" fontId="97" fillId="2" borderId="8" xfId="1" applyFont="1" applyFill="1" applyBorder="1" applyAlignment="1">
      <alignment horizontal="left" shrinkToFit="1"/>
    </xf>
    <xf numFmtId="0" fontId="97" fillId="2" borderId="1" xfId="1" applyFont="1" applyFill="1" applyBorder="1" applyAlignment="1">
      <alignment horizontal="left" shrinkToFit="1"/>
    </xf>
    <xf numFmtId="0" fontId="97" fillId="2" borderId="15" xfId="1" applyFont="1" applyFill="1" applyBorder="1" applyAlignment="1">
      <alignment horizontal="left" shrinkToFit="1"/>
    </xf>
    <xf numFmtId="0" fontId="66" fillId="2" borderId="5" xfId="1" applyFont="1" applyFill="1" applyBorder="1" applyAlignment="1">
      <alignment horizontal="left" shrinkToFit="1"/>
    </xf>
    <xf numFmtId="0" fontId="66" fillId="2" borderId="7" xfId="1" applyFont="1" applyFill="1" applyBorder="1" applyAlignment="1">
      <alignment horizontal="left" shrinkToFit="1"/>
    </xf>
    <xf numFmtId="0" fontId="66" fillId="2" borderId="14" xfId="1" applyFont="1" applyFill="1" applyBorder="1" applyAlignment="1">
      <alignment horizontal="left" shrinkToFit="1"/>
    </xf>
    <xf numFmtId="0" fontId="97" fillId="2" borderId="37" xfId="1" applyFont="1" applyFill="1" applyBorder="1" applyAlignment="1">
      <alignment horizontal="left" vertical="top"/>
    </xf>
    <xf numFmtId="0" fontId="97" fillId="2" borderId="56" xfId="1" applyFont="1" applyFill="1" applyBorder="1" applyAlignment="1">
      <alignment horizontal="left" vertical="top"/>
    </xf>
    <xf numFmtId="0" fontId="90" fillId="2" borderId="36" xfId="1" applyFont="1" applyFill="1" applyBorder="1" applyAlignment="1">
      <alignment horizontal="left"/>
    </xf>
    <xf numFmtId="0" fontId="90" fillId="2" borderId="54" xfId="1" applyFont="1" applyFill="1" applyBorder="1" applyAlignment="1">
      <alignment horizontal="left"/>
    </xf>
    <xf numFmtId="0" fontId="23" fillId="11" borderId="17" xfId="1" applyFont="1" applyFill="1" applyBorder="1" applyAlignment="1" applyProtection="1">
      <alignment horizontal="left" vertical="center" wrapText="1"/>
      <protection locked="0"/>
    </xf>
    <xf numFmtId="0" fontId="23" fillId="11" borderId="7" xfId="1" applyFont="1" applyFill="1" applyBorder="1" applyAlignment="1" applyProtection="1">
      <alignment horizontal="left" vertical="center" wrapText="1"/>
      <protection locked="0"/>
    </xf>
    <xf numFmtId="0" fontId="23" fillId="11" borderId="6" xfId="1" applyFont="1" applyFill="1" applyBorder="1" applyAlignment="1" applyProtection="1">
      <alignment horizontal="left" vertical="center" wrapText="1"/>
      <protection locked="0"/>
    </xf>
    <xf numFmtId="0" fontId="23" fillId="11" borderId="18" xfId="1" applyFont="1" applyFill="1" applyBorder="1" applyAlignment="1" applyProtection="1">
      <alignment horizontal="left" vertical="center" wrapText="1"/>
      <protection locked="0"/>
    </xf>
    <xf numFmtId="0" fontId="23" fillId="11" borderId="1" xfId="1" applyFont="1" applyFill="1" applyBorder="1" applyAlignment="1" applyProtection="1">
      <alignment horizontal="left" vertical="center" wrapText="1"/>
      <protection locked="0"/>
    </xf>
    <xf numFmtId="0" fontId="23" fillId="11" borderId="9" xfId="1" applyFont="1" applyFill="1" applyBorder="1" applyAlignment="1" applyProtection="1">
      <alignment horizontal="left" vertical="center" wrapText="1"/>
      <protection locked="0"/>
    </xf>
    <xf numFmtId="177" fontId="68" fillId="9" borderId="54" xfId="1" applyNumberFormat="1" applyFont="1" applyFill="1" applyBorder="1" applyAlignment="1" applyProtection="1">
      <alignment horizontal="center" vertical="center"/>
      <protection locked="0"/>
    </xf>
    <xf numFmtId="177" fontId="68" fillId="9" borderId="55" xfId="1" applyNumberFormat="1" applyFont="1" applyFill="1" applyBorder="1" applyAlignment="1" applyProtection="1">
      <alignment horizontal="center" vertical="center"/>
      <protection locked="0"/>
    </xf>
    <xf numFmtId="177" fontId="68" fillId="9" borderId="56" xfId="1" applyNumberFormat="1" applyFont="1" applyFill="1" applyBorder="1" applyAlignment="1" applyProtection="1">
      <alignment horizontal="center" vertical="center"/>
      <protection locked="0"/>
    </xf>
    <xf numFmtId="177" fontId="68" fillId="9" borderId="57" xfId="1" applyNumberFormat="1" applyFont="1" applyFill="1" applyBorder="1" applyAlignment="1" applyProtection="1">
      <alignment horizontal="center" vertical="center"/>
      <protection locked="0"/>
    </xf>
    <xf numFmtId="0" fontId="97" fillId="2" borderId="8" xfId="1" applyFont="1" applyFill="1" applyBorder="1" applyAlignment="1">
      <alignment horizontal="left" vertical="center" shrinkToFit="1"/>
    </xf>
    <xf numFmtId="0" fontId="97" fillId="2" borderId="1" xfId="1" applyFont="1" applyFill="1" applyBorder="1" applyAlignment="1">
      <alignment horizontal="left" vertical="center" shrinkToFit="1"/>
    </xf>
    <xf numFmtId="0" fontId="97" fillId="2" borderId="15" xfId="1" applyFont="1" applyFill="1" applyBorder="1" applyAlignment="1">
      <alignment horizontal="left" vertical="center" shrinkToFit="1"/>
    </xf>
    <xf numFmtId="0" fontId="66" fillId="2" borderId="5" xfId="1" applyFont="1" applyFill="1" applyBorder="1" applyAlignment="1">
      <alignment horizontal="left" vertical="center" shrinkToFit="1"/>
    </xf>
    <xf numFmtId="0" fontId="66" fillId="2" borderId="7" xfId="1" applyFont="1" applyFill="1" applyBorder="1" applyAlignment="1">
      <alignment horizontal="left" vertical="center" shrinkToFit="1"/>
    </xf>
    <xf numFmtId="0" fontId="66" fillId="2" borderId="14" xfId="1" applyFont="1" applyFill="1" applyBorder="1" applyAlignment="1">
      <alignment horizontal="left" vertical="center" shrinkToFit="1"/>
    </xf>
    <xf numFmtId="0" fontId="68" fillId="2" borderId="5" xfId="1" applyFont="1" applyFill="1" applyBorder="1" applyAlignment="1">
      <alignment horizontal="left"/>
    </xf>
    <xf numFmtId="0" fontId="68" fillId="2" borderId="7" xfId="1" applyFont="1" applyFill="1" applyBorder="1" applyAlignment="1">
      <alignment horizontal="left"/>
    </xf>
    <xf numFmtId="0" fontId="68" fillId="2" borderId="6" xfId="1" applyFont="1" applyFill="1" applyBorder="1" applyAlignment="1">
      <alignment horizontal="left"/>
    </xf>
    <xf numFmtId="0" fontId="97" fillId="2" borderId="8" xfId="1" applyFont="1" applyFill="1" applyBorder="1" applyAlignment="1">
      <alignment horizontal="left" vertical="top"/>
    </xf>
    <xf numFmtId="0" fontId="97" fillId="2" borderId="1" xfId="1" applyFont="1" applyFill="1" applyBorder="1" applyAlignment="1">
      <alignment horizontal="left" vertical="top"/>
    </xf>
    <xf numFmtId="0" fontId="97" fillId="2" borderId="9" xfId="1" applyFont="1" applyFill="1" applyBorder="1" applyAlignment="1">
      <alignment horizontal="left" vertical="top"/>
    </xf>
    <xf numFmtId="0" fontId="68" fillId="2" borderId="13" xfId="1" applyFont="1" applyFill="1" applyBorder="1" applyAlignment="1">
      <alignment horizontal="center" vertical="center"/>
    </xf>
    <xf numFmtId="0" fontId="68" fillId="2" borderId="12" xfId="1" applyFont="1" applyFill="1" applyBorder="1" applyAlignment="1">
      <alignment horizontal="center" vertical="center"/>
    </xf>
    <xf numFmtId="0" fontId="68" fillId="2" borderId="14" xfId="1" applyFont="1" applyFill="1" applyBorder="1" applyAlignment="1">
      <alignment horizontal="left"/>
    </xf>
    <xf numFmtId="0" fontId="97" fillId="2" borderId="15" xfId="1" applyFont="1" applyFill="1" applyBorder="1" applyAlignment="1">
      <alignment horizontal="left" vertical="top"/>
    </xf>
    <xf numFmtId="0" fontId="68" fillId="9" borderId="17" xfId="1" applyFont="1" applyFill="1" applyBorder="1" applyAlignment="1" applyProtection="1">
      <alignment horizontal="left" shrinkToFit="1"/>
      <protection locked="0"/>
    </xf>
    <xf numFmtId="0" fontId="68" fillId="9" borderId="7" xfId="1" applyFont="1" applyFill="1" applyBorder="1" applyAlignment="1" applyProtection="1">
      <alignment horizontal="left" shrinkToFit="1"/>
      <protection locked="0"/>
    </xf>
    <xf numFmtId="0" fontId="68" fillId="9" borderId="6" xfId="1" applyFont="1" applyFill="1" applyBorder="1" applyAlignment="1" applyProtection="1">
      <alignment horizontal="left" shrinkToFit="1"/>
      <protection locked="0"/>
    </xf>
    <xf numFmtId="0" fontId="68" fillId="9" borderId="18" xfId="1" applyFont="1" applyFill="1" applyBorder="1" applyAlignment="1" applyProtection="1">
      <alignment horizontal="left" shrinkToFit="1"/>
      <protection locked="0"/>
    </xf>
    <xf numFmtId="0" fontId="68" fillId="9" borderId="1" xfId="1" applyFont="1" applyFill="1" applyBorder="1" applyAlignment="1" applyProtection="1">
      <alignment horizontal="left" shrinkToFit="1"/>
      <protection locked="0"/>
    </xf>
    <xf numFmtId="0" fontId="68" fillId="9" borderId="9" xfId="1" applyFont="1" applyFill="1" applyBorder="1" applyAlignment="1" applyProtection="1">
      <alignment horizontal="left" shrinkToFit="1"/>
      <protection locked="0"/>
    </xf>
    <xf numFmtId="0" fontId="98" fillId="2" borderId="8" xfId="1" applyFont="1" applyFill="1" applyBorder="1" applyAlignment="1">
      <alignment horizontal="left" vertical="top"/>
    </xf>
    <xf numFmtId="0" fontId="98" fillId="2" borderId="1" xfId="1" applyFont="1" applyFill="1" applyBorder="1" applyAlignment="1">
      <alignment horizontal="left" vertical="top"/>
    </xf>
    <xf numFmtId="0" fontId="71" fillId="2" borderId="5" xfId="1" applyFont="1" applyFill="1" applyBorder="1" applyAlignment="1">
      <alignment horizontal="left" vertical="center" wrapText="1"/>
    </xf>
    <xf numFmtId="0" fontId="71" fillId="2" borderId="7" xfId="1" applyFont="1" applyFill="1" applyBorder="1" applyAlignment="1">
      <alignment horizontal="left" vertical="center" wrapText="1"/>
    </xf>
    <xf numFmtId="0" fontId="71" fillId="2" borderId="14" xfId="1" applyFont="1" applyFill="1" applyBorder="1" applyAlignment="1">
      <alignment horizontal="left" vertical="center" wrapText="1"/>
    </xf>
    <xf numFmtId="0" fontId="71" fillId="2" borderId="8" xfId="1" applyFont="1" applyFill="1" applyBorder="1" applyAlignment="1">
      <alignment horizontal="left" vertical="center" wrapText="1"/>
    </xf>
    <xf numFmtId="0" fontId="71" fillId="2" borderId="1" xfId="1" applyFont="1" applyFill="1" applyBorder="1" applyAlignment="1">
      <alignment horizontal="left" vertical="center" wrapText="1"/>
    </xf>
    <xf numFmtId="0" fontId="71" fillId="2" borderId="15" xfId="1" applyFont="1" applyFill="1" applyBorder="1" applyAlignment="1">
      <alignment horizontal="left" vertical="center" wrapText="1"/>
    </xf>
    <xf numFmtId="0" fontId="68" fillId="2" borderId="5" xfId="1" applyFont="1" applyFill="1" applyBorder="1" applyAlignment="1">
      <alignment horizontal="left" vertical="center" wrapText="1"/>
    </xf>
    <xf numFmtId="0" fontId="68" fillId="2" borderId="7" xfId="1" applyFont="1" applyFill="1" applyBorder="1" applyAlignment="1">
      <alignment horizontal="left" vertical="center" wrapText="1"/>
    </xf>
    <xf numFmtId="0" fontId="68" fillId="2" borderId="14" xfId="1" applyFont="1" applyFill="1" applyBorder="1" applyAlignment="1">
      <alignment horizontal="left" vertical="center" wrapText="1"/>
    </xf>
    <xf numFmtId="0" fontId="68" fillId="2" borderId="8"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68" fillId="2" borderId="15" xfId="1" applyFont="1" applyFill="1" applyBorder="1" applyAlignment="1">
      <alignment horizontal="left" vertical="center" wrapText="1"/>
    </xf>
    <xf numFmtId="0" fontId="68" fillId="9" borderId="17" xfId="1" applyFont="1" applyFill="1" applyBorder="1" applyAlignment="1" applyProtection="1">
      <alignment horizontal="left" vertical="center" shrinkToFit="1"/>
      <protection locked="0"/>
    </xf>
    <xf numFmtId="0" fontId="68" fillId="9" borderId="7" xfId="1" applyFont="1" applyFill="1" applyBorder="1" applyAlignment="1" applyProtection="1">
      <alignment horizontal="left" vertical="center" shrinkToFit="1"/>
      <protection locked="0"/>
    </xf>
    <xf numFmtId="0" fontId="68" fillId="9" borderId="6" xfId="1" applyFont="1" applyFill="1" applyBorder="1" applyAlignment="1" applyProtection="1">
      <alignment horizontal="left" vertical="center" shrinkToFit="1"/>
      <protection locked="0"/>
    </xf>
    <xf numFmtId="0" fontId="68" fillId="9" borderId="18" xfId="1" applyFont="1" applyFill="1" applyBorder="1" applyAlignment="1" applyProtection="1">
      <alignment horizontal="left" vertical="center" shrinkToFit="1"/>
      <protection locked="0"/>
    </xf>
    <xf numFmtId="0" fontId="68" fillId="9" borderId="1" xfId="1" applyFont="1" applyFill="1" applyBorder="1" applyAlignment="1" applyProtection="1">
      <alignment horizontal="left" vertical="center" shrinkToFit="1"/>
      <protection locked="0"/>
    </xf>
    <xf numFmtId="0" fontId="68" fillId="9" borderId="9" xfId="1" applyFont="1" applyFill="1" applyBorder="1" applyAlignment="1" applyProtection="1">
      <alignment horizontal="left" vertical="center" shrinkToFit="1"/>
      <protection locked="0"/>
    </xf>
    <xf numFmtId="14" fontId="64" fillId="9" borderId="76" xfId="0" applyNumberFormat="1" applyFont="1" applyFill="1" applyBorder="1" applyAlignment="1">
      <alignment horizontal="center" vertical="center" shrinkToFit="1"/>
    </xf>
    <xf numFmtId="14" fontId="64" fillId="9" borderId="77" xfId="0" applyNumberFormat="1" applyFont="1" applyFill="1" applyBorder="1" applyAlignment="1">
      <alignment horizontal="center" vertical="center" shrinkToFit="1"/>
    </xf>
    <xf numFmtId="14" fontId="64" fillId="9" borderId="78" xfId="0" applyNumberFormat="1" applyFont="1" applyFill="1" applyBorder="1" applyAlignment="1">
      <alignment horizontal="center" vertical="center" shrinkToFit="1"/>
    </xf>
    <xf numFmtId="0" fontId="66" fillId="2" borderId="5" xfId="2" applyFont="1" applyFill="1" applyBorder="1" applyAlignment="1">
      <alignment horizontal="center" vertical="center" shrinkToFit="1"/>
    </xf>
    <xf numFmtId="0" fontId="66" fillId="2" borderId="7" xfId="2" applyFont="1" applyFill="1" applyBorder="1" applyAlignment="1">
      <alignment horizontal="center" vertical="center" shrinkToFit="1"/>
    </xf>
    <xf numFmtId="0" fontId="66" fillId="2" borderId="6" xfId="2" applyFont="1" applyFill="1" applyBorder="1" applyAlignment="1">
      <alignment horizontal="center" vertical="center" shrinkToFit="1"/>
    </xf>
    <xf numFmtId="0" fontId="66" fillId="2" borderId="5" xfId="0" applyFont="1" applyFill="1" applyBorder="1" applyAlignment="1">
      <alignment horizontal="center" vertical="center" shrinkToFit="1"/>
    </xf>
    <xf numFmtId="0" fontId="66" fillId="2" borderId="7" xfId="0" applyFont="1" applyFill="1" applyBorder="1" applyAlignment="1">
      <alignment horizontal="center" vertical="center" shrinkToFit="1"/>
    </xf>
    <xf numFmtId="0" fontId="66" fillId="2" borderId="6" xfId="0" applyFont="1" applyFill="1" applyBorder="1" applyAlignment="1">
      <alignment horizontal="center" vertical="center" shrinkToFit="1"/>
    </xf>
    <xf numFmtId="14" fontId="83" fillId="2" borderId="5" xfId="0" applyNumberFormat="1" applyFont="1" applyFill="1" applyBorder="1" applyAlignment="1">
      <alignment horizontal="center" vertical="center" shrinkToFit="1"/>
    </xf>
    <xf numFmtId="14" fontId="83" fillId="2" borderId="7" xfId="0" applyNumberFormat="1" applyFont="1" applyFill="1" applyBorder="1" applyAlignment="1">
      <alignment horizontal="center" vertical="center" shrinkToFit="1"/>
    </xf>
    <xf numFmtId="14" fontId="83" fillId="2" borderId="6" xfId="0" applyNumberFormat="1" applyFont="1" applyFill="1" applyBorder="1" applyAlignment="1">
      <alignment horizontal="center" vertical="center" shrinkToFit="1"/>
    </xf>
    <xf numFmtId="0" fontId="60" fillId="2" borderId="0" xfId="1" applyFont="1" applyFill="1" applyAlignment="1">
      <alignment horizontal="right" vertical="center"/>
    </xf>
    <xf numFmtId="0" fontId="60" fillId="2" borderId="1" xfId="1" applyFont="1" applyFill="1" applyBorder="1" applyAlignment="1">
      <alignment horizontal="right" vertical="center"/>
    </xf>
    <xf numFmtId="0" fontId="68" fillId="2" borderId="0" xfId="1" applyFont="1" applyFill="1" applyAlignment="1">
      <alignment horizontal="left"/>
    </xf>
    <xf numFmtId="0" fontId="70" fillId="2" borderId="1" xfId="1" applyFont="1" applyFill="1" applyBorder="1" applyAlignment="1">
      <alignment horizontal="left" vertical="top"/>
    </xf>
    <xf numFmtId="0" fontId="60" fillId="9" borderId="0" xfId="1" applyFont="1" applyFill="1" applyAlignment="1" applyProtection="1">
      <alignment horizontal="center" vertical="center" shrinkToFit="1"/>
      <protection locked="0"/>
    </xf>
    <xf numFmtId="0" fontId="60" fillId="9" borderId="1" xfId="1" applyFont="1" applyFill="1" applyBorder="1" applyAlignment="1" applyProtection="1">
      <alignment horizontal="center" vertical="center" shrinkToFit="1"/>
      <protection locked="0"/>
    </xf>
    <xf numFmtId="0" fontId="68" fillId="2" borderId="0" xfId="1" applyFont="1" applyFill="1" applyAlignment="1">
      <alignment horizontal="center"/>
    </xf>
    <xf numFmtId="0" fontId="23" fillId="10" borderId="66" xfId="2" applyFont="1" applyFill="1" applyBorder="1" applyAlignment="1" applyProtection="1">
      <alignment horizontal="center" vertical="center" shrinkToFit="1"/>
      <protection locked="0"/>
    </xf>
    <xf numFmtId="0" fontId="23" fillId="10" borderId="67" xfId="2" applyFont="1" applyFill="1" applyBorder="1" applyAlignment="1" applyProtection="1">
      <alignment horizontal="center" vertical="center" shrinkToFit="1"/>
      <protection locked="0"/>
    </xf>
    <xf numFmtId="0" fontId="23" fillId="10" borderId="68" xfId="2" applyFont="1" applyFill="1" applyBorder="1" applyAlignment="1" applyProtection="1">
      <alignment horizontal="center" vertical="center" shrinkToFit="1"/>
      <protection locked="0"/>
    </xf>
    <xf numFmtId="0" fontId="23" fillId="9" borderId="66" xfId="0" applyFont="1" applyFill="1" applyBorder="1" applyAlignment="1" applyProtection="1">
      <alignment horizontal="center" vertical="center" shrinkToFit="1"/>
      <protection locked="0"/>
    </xf>
    <xf numFmtId="0" fontId="23" fillId="9" borderId="67" xfId="0" applyFont="1" applyFill="1" applyBorder="1" applyAlignment="1" applyProtection="1">
      <alignment horizontal="center" vertical="center" shrinkToFit="1"/>
      <protection locked="0"/>
    </xf>
    <xf numFmtId="0" fontId="23" fillId="9" borderId="68" xfId="0" applyFont="1" applyFill="1" applyBorder="1" applyAlignment="1" applyProtection="1">
      <alignment horizontal="center" vertical="center" shrinkToFit="1"/>
      <protection locked="0"/>
    </xf>
    <xf numFmtId="0" fontId="110" fillId="2" borderId="0" xfId="1" applyFont="1" applyFill="1" applyAlignment="1">
      <alignment horizontal="left" vertical="top" wrapText="1"/>
    </xf>
    <xf numFmtId="0" fontId="110" fillId="2" borderId="1" xfId="1" applyFont="1" applyFill="1" applyBorder="1" applyAlignment="1">
      <alignment horizontal="left" vertical="top" wrapText="1"/>
    </xf>
    <xf numFmtId="0" fontId="60" fillId="2" borderId="0" xfId="1" applyFont="1" applyFill="1" applyAlignment="1">
      <alignment horizontal="left" vertical="top" wrapText="1"/>
    </xf>
    <xf numFmtId="0" fontId="14" fillId="2" borderId="0" xfId="1" applyFont="1" applyFill="1" applyAlignment="1">
      <alignment horizontal="left" vertical="top" wrapText="1"/>
    </xf>
    <xf numFmtId="3" fontId="107" fillId="2" borderId="0" xfId="1" applyNumberFormat="1" applyFont="1" applyFill="1" applyAlignment="1">
      <alignment horizontal="center" vertical="center"/>
    </xf>
    <xf numFmtId="3" fontId="107" fillId="2" borderId="1" xfId="1" applyNumberFormat="1" applyFont="1" applyFill="1" applyBorder="1" applyAlignment="1">
      <alignment horizontal="center" vertical="center"/>
    </xf>
    <xf numFmtId="0" fontId="16" fillId="2" borderId="0" xfId="1" applyFont="1" applyFill="1" applyAlignment="1">
      <alignment horizontal="center" vertical="center"/>
    </xf>
    <xf numFmtId="0" fontId="108" fillId="2" borderId="0" xfId="1" applyFont="1" applyFill="1" applyAlignment="1">
      <alignment horizontal="center" vertical="center"/>
    </xf>
    <xf numFmtId="0" fontId="21" fillId="2" borderId="0" xfId="1" applyFont="1" applyFill="1" applyAlignment="1">
      <alignment horizontal="center" vertical="center"/>
    </xf>
    <xf numFmtId="0" fontId="10" fillId="2" borderId="0" xfId="1" applyFont="1" applyFill="1" applyAlignment="1">
      <alignment horizontal="center" vertical="center"/>
    </xf>
    <xf numFmtId="0" fontId="13" fillId="2" borderId="0" xfId="1" applyFont="1" applyFill="1" applyAlignment="1">
      <alignment horizontal="center" vertical="center"/>
    </xf>
    <xf numFmtId="3" fontId="107" fillId="9" borderId="0" xfId="1" applyNumberFormat="1" applyFont="1" applyFill="1" applyAlignment="1" applyProtection="1">
      <alignment horizontal="center" vertical="center"/>
      <protection locked="0"/>
    </xf>
    <xf numFmtId="3" fontId="107" fillId="9" borderId="1" xfId="1" applyNumberFormat="1" applyFont="1" applyFill="1" applyBorder="1" applyAlignment="1" applyProtection="1">
      <alignment horizontal="center" vertical="center"/>
      <protection locked="0"/>
    </xf>
    <xf numFmtId="0" fontId="32" fillId="2" borderId="0" xfId="1" applyFont="1" applyFill="1" applyAlignment="1">
      <alignment horizontal="right" vertical="center"/>
    </xf>
    <xf numFmtId="0" fontId="38" fillId="2" borderId="0" xfId="1" applyFont="1" applyFill="1" applyAlignment="1">
      <alignment horizontal="center" vertical="center"/>
    </xf>
    <xf numFmtId="0" fontId="105" fillId="2" borderId="0" xfId="1" applyFont="1" applyFill="1" applyAlignment="1">
      <alignment horizontal="center" vertical="center"/>
    </xf>
    <xf numFmtId="0" fontId="108" fillId="2" borderId="1" xfId="1" applyFont="1" applyFill="1" applyBorder="1" applyAlignment="1">
      <alignment horizontal="center" vertical="center" shrinkToFit="1"/>
    </xf>
    <xf numFmtId="0" fontId="152" fillId="9" borderId="5" xfId="1" applyFont="1" applyFill="1" applyBorder="1" applyAlignment="1" applyProtection="1">
      <alignment horizontal="left" vertical="top" wrapText="1"/>
      <protection locked="0"/>
    </xf>
    <xf numFmtId="0" fontId="152" fillId="9" borderId="7" xfId="1" applyFont="1" applyFill="1" applyBorder="1" applyAlignment="1" applyProtection="1">
      <alignment horizontal="left" vertical="top" wrapText="1"/>
      <protection locked="0"/>
    </xf>
    <xf numFmtId="0" fontId="152" fillId="9" borderId="6" xfId="1" applyFont="1" applyFill="1" applyBorder="1" applyAlignment="1" applyProtection="1">
      <alignment horizontal="left" vertical="top" wrapText="1"/>
      <protection locked="0"/>
    </xf>
    <xf numFmtId="0" fontId="152" fillId="9" borderId="11" xfId="1" applyFont="1" applyFill="1" applyBorder="1" applyAlignment="1" applyProtection="1">
      <alignment horizontal="left" vertical="top" wrapText="1"/>
      <protection locked="0"/>
    </xf>
    <xf numFmtId="0" fontId="152" fillId="9" borderId="0" xfId="1" applyFont="1" applyFill="1" applyAlignment="1" applyProtection="1">
      <alignment horizontal="left" vertical="top" wrapText="1"/>
      <protection locked="0"/>
    </xf>
    <xf numFmtId="0" fontId="152" fillId="9" borderId="10" xfId="1" applyFont="1" applyFill="1" applyBorder="1" applyAlignment="1" applyProtection="1">
      <alignment horizontal="left" vertical="top" wrapText="1"/>
      <protection locked="0"/>
    </xf>
    <xf numFmtId="0" fontId="152" fillId="9" borderId="8" xfId="1" applyFont="1" applyFill="1" applyBorder="1" applyAlignment="1" applyProtection="1">
      <alignment horizontal="left" vertical="top" wrapText="1"/>
      <protection locked="0"/>
    </xf>
    <xf numFmtId="0" fontId="152" fillId="9" borderId="1" xfId="1" applyFont="1" applyFill="1" applyBorder="1" applyAlignment="1" applyProtection="1">
      <alignment horizontal="left" vertical="top" wrapText="1"/>
      <protection locked="0"/>
    </xf>
    <xf numFmtId="0" fontId="152" fillId="9" borderId="9" xfId="1" applyFont="1" applyFill="1" applyBorder="1" applyAlignment="1" applyProtection="1">
      <alignment horizontal="left" vertical="top" wrapText="1"/>
      <protection locked="0"/>
    </xf>
    <xf numFmtId="0" fontId="14" fillId="2" borderId="0" xfId="1" applyFont="1" applyFill="1" applyAlignment="1">
      <alignment horizontal="left" vertical="center"/>
    </xf>
    <xf numFmtId="0" fontId="60" fillId="2" borderId="0" xfId="1" applyFont="1" applyFill="1" applyAlignment="1">
      <alignment horizontal="left" vertical="center"/>
    </xf>
    <xf numFmtId="0" fontId="14" fillId="2" borderId="5"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14" xfId="1" applyFont="1" applyFill="1" applyBorder="1" applyAlignment="1">
      <alignment horizontal="center" vertical="center"/>
    </xf>
    <xf numFmtId="0" fontId="60" fillId="2" borderId="8" xfId="1" applyFont="1" applyFill="1" applyBorder="1" applyAlignment="1">
      <alignment horizontal="center" vertical="center"/>
    </xf>
    <xf numFmtId="0" fontId="60" fillId="2" borderId="1" xfId="1" applyFont="1" applyFill="1" applyBorder="1" applyAlignment="1">
      <alignment horizontal="center" vertical="center"/>
    </xf>
    <xf numFmtId="0" fontId="60" fillId="2" borderId="15" xfId="1" applyFont="1" applyFill="1" applyBorder="1" applyAlignment="1">
      <alignment horizontal="center" vertical="center"/>
    </xf>
    <xf numFmtId="0" fontId="107" fillId="2" borderId="17" xfId="1" applyFont="1" applyFill="1" applyBorder="1" applyAlignment="1">
      <alignment horizontal="center" vertical="center" shrinkToFit="1"/>
    </xf>
    <xf numFmtId="0" fontId="107" fillId="2" borderId="7" xfId="1" applyFont="1" applyFill="1" applyBorder="1" applyAlignment="1">
      <alignment horizontal="center" vertical="center" shrinkToFit="1"/>
    </xf>
    <xf numFmtId="0" fontId="107" fillId="2" borderId="6" xfId="1" applyFont="1" applyFill="1" applyBorder="1" applyAlignment="1">
      <alignment horizontal="center" vertical="center" shrinkToFit="1"/>
    </xf>
    <xf numFmtId="0" fontId="107" fillId="2" borderId="18" xfId="1" applyFont="1" applyFill="1" applyBorder="1" applyAlignment="1">
      <alignment horizontal="center" vertical="center" shrinkToFit="1"/>
    </xf>
    <xf numFmtId="0" fontId="107" fillId="2" borderId="1" xfId="1" applyFont="1" applyFill="1" applyBorder="1" applyAlignment="1">
      <alignment horizontal="center" vertical="center" shrinkToFit="1"/>
    </xf>
    <xf numFmtId="0" fontId="107" fillId="2" borderId="9" xfId="1" applyFont="1" applyFill="1" applyBorder="1" applyAlignment="1">
      <alignment horizontal="center" vertical="center" shrinkToFit="1"/>
    </xf>
    <xf numFmtId="0" fontId="108" fillId="2" borderId="17" xfId="1" applyFont="1" applyFill="1" applyBorder="1" applyAlignment="1">
      <alignment horizontal="center" vertical="center" shrinkToFit="1"/>
    </xf>
    <xf numFmtId="0" fontId="108" fillId="2" borderId="7" xfId="1" applyFont="1" applyFill="1" applyBorder="1" applyAlignment="1">
      <alignment horizontal="center" vertical="center" shrinkToFit="1"/>
    </xf>
    <xf numFmtId="0" fontId="108" fillId="2" borderId="6" xfId="1" applyFont="1" applyFill="1" applyBorder="1" applyAlignment="1">
      <alignment horizontal="center" vertical="center" shrinkToFit="1"/>
    </xf>
    <xf numFmtId="0" fontId="108" fillId="2" borderId="18" xfId="1" applyFont="1" applyFill="1" applyBorder="1" applyAlignment="1">
      <alignment horizontal="center" vertical="center" shrinkToFit="1"/>
    </xf>
    <xf numFmtId="0" fontId="108" fillId="2" borderId="9" xfId="1" applyFont="1" applyFill="1" applyBorder="1" applyAlignment="1">
      <alignment horizontal="center" vertical="center" shrinkToFit="1"/>
    </xf>
    <xf numFmtId="179" fontId="17" fillId="2" borderId="17" xfId="1" applyNumberFormat="1" applyFont="1" applyFill="1" applyBorder="1" applyAlignment="1">
      <alignment horizontal="center" vertical="center" shrinkToFit="1"/>
    </xf>
    <xf numFmtId="179" fontId="17" fillId="2" borderId="7" xfId="1" applyNumberFormat="1" applyFont="1" applyFill="1" applyBorder="1" applyAlignment="1">
      <alignment horizontal="center" vertical="center" shrinkToFit="1"/>
    </xf>
    <xf numFmtId="179" fontId="17" fillId="2" borderId="6" xfId="1" applyNumberFormat="1" applyFont="1" applyFill="1" applyBorder="1" applyAlignment="1">
      <alignment horizontal="center" vertical="center" shrinkToFit="1"/>
    </xf>
    <xf numFmtId="179" fontId="17" fillId="2" borderId="18" xfId="1" applyNumberFormat="1" applyFont="1" applyFill="1" applyBorder="1" applyAlignment="1">
      <alignment horizontal="center" vertical="center" shrinkToFit="1"/>
    </xf>
    <xf numFmtId="179" fontId="17" fillId="2" borderId="1" xfId="1" applyNumberFormat="1" applyFont="1" applyFill="1" applyBorder="1" applyAlignment="1">
      <alignment horizontal="center" vertical="center" shrinkToFit="1"/>
    </xf>
    <xf numFmtId="179" fontId="17" fillId="2" borderId="9" xfId="1" applyNumberFormat="1" applyFont="1" applyFill="1" applyBorder="1" applyAlignment="1">
      <alignment horizontal="center" vertical="center" shrinkToFit="1"/>
    </xf>
    <xf numFmtId="0" fontId="17" fillId="2" borderId="7"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9" xfId="1" applyFont="1" applyFill="1" applyBorder="1" applyAlignment="1">
      <alignment horizontal="center" vertical="center"/>
    </xf>
    <xf numFmtId="0" fontId="14" fillId="2" borderId="0" xfId="1" applyFont="1" applyFill="1" applyAlignment="1">
      <alignment horizontal="left" vertical="center" wrapText="1"/>
    </xf>
    <xf numFmtId="0" fontId="60" fillId="2" borderId="1" xfId="1" applyFont="1" applyFill="1" applyBorder="1" applyAlignment="1">
      <alignment horizontal="left" vertical="center"/>
    </xf>
    <xf numFmtId="0" fontId="111" fillId="2" borderId="0" xfId="1" applyFont="1" applyFill="1" applyAlignment="1">
      <alignment horizontal="left" vertical="center"/>
    </xf>
    <xf numFmtId="0" fontId="13" fillId="9" borderId="0" xfId="1" applyFont="1" applyFill="1" applyAlignment="1" applyProtection="1">
      <alignment horizontal="left" vertical="center" shrinkToFit="1"/>
      <protection locked="0"/>
    </xf>
    <xf numFmtId="0" fontId="13" fillId="9" borderId="1" xfId="1" applyFont="1" applyFill="1" applyBorder="1" applyAlignment="1" applyProtection="1">
      <alignment horizontal="left" vertical="center" shrinkToFit="1"/>
      <protection locked="0"/>
    </xf>
    <xf numFmtId="0" fontId="14" fillId="2" borderId="0" xfId="1" applyFont="1" applyFill="1" applyAlignment="1">
      <alignment horizontal="left" vertical="center" shrinkToFit="1"/>
    </xf>
    <xf numFmtId="0" fontId="14" fillId="2" borderId="1" xfId="1" applyFont="1" applyFill="1" applyBorder="1" applyAlignment="1">
      <alignment horizontal="left" vertical="center" shrinkToFit="1"/>
    </xf>
    <xf numFmtId="0" fontId="60" fillId="2" borderId="0" xfId="1" applyFont="1" applyFill="1" applyAlignment="1">
      <alignment horizontal="left" vertical="center" wrapText="1"/>
    </xf>
    <xf numFmtId="0" fontId="15" fillId="2" borderId="0" xfId="1" applyFont="1" applyFill="1" applyAlignment="1">
      <alignment horizontal="center" vertical="center"/>
    </xf>
    <xf numFmtId="0" fontId="152" fillId="9" borderId="5" xfId="1" applyFont="1" applyFill="1" applyBorder="1" applyAlignment="1" applyProtection="1">
      <alignment horizontal="center" vertical="top" wrapText="1"/>
      <protection locked="0"/>
    </xf>
    <xf numFmtId="0" fontId="152" fillId="9" borderId="7" xfId="1" applyFont="1" applyFill="1" applyBorder="1" applyAlignment="1" applyProtection="1">
      <alignment horizontal="center" vertical="top" wrapText="1"/>
      <protection locked="0"/>
    </xf>
    <xf numFmtId="0" fontId="152" fillId="9" borderId="6" xfId="1" applyFont="1" applyFill="1" applyBorder="1" applyAlignment="1" applyProtection="1">
      <alignment horizontal="center" vertical="top" wrapText="1"/>
      <protection locked="0"/>
    </xf>
    <xf numFmtId="0" fontId="152" fillId="9" borderId="11" xfId="1" applyFont="1" applyFill="1" applyBorder="1" applyAlignment="1" applyProtection="1">
      <alignment horizontal="center" vertical="top" wrapText="1"/>
      <protection locked="0"/>
    </xf>
    <xf numFmtId="0" fontId="152" fillId="9" borderId="0" xfId="1" applyFont="1" applyFill="1" applyAlignment="1" applyProtection="1">
      <alignment horizontal="center" vertical="top" wrapText="1"/>
      <protection locked="0"/>
    </xf>
    <xf numFmtId="0" fontId="152" fillId="9" borderId="10" xfId="1" applyFont="1" applyFill="1" applyBorder="1" applyAlignment="1" applyProtection="1">
      <alignment horizontal="center" vertical="top" wrapText="1"/>
      <protection locked="0"/>
    </xf>
    <xf numFmtId="0" fontId="152" fillId="9" borderId="8" xfId="1" applyFont="1" applyFill="1" applyBorder="1" applyAlignment="1" applyProtection="1">
      <alignment horizontal="center" vertical="top" wrapText="1"/>
      <protection locked="0"/>
    </xf>
    <xf numFmtId="0" fontId="152" fillId="9" borderId="1" xfId="1" applyFont="1" applyFill="1" applyBorder="1" applyAlignment="1" applyProtection="1">
      <alignment horizontal="center" vertical="top" wrapText="1"/>
      <protection locked="0"/>
    </xf>
    <xf numFmtId="0" fontId="152" fillId="9" borderId="9" xfId="1" applyFont="1" applyFill="1" applyBorder="1" applyAlignment="1" applyProtection="1">
      <alignment horizontal="center" vertical="top" wrapText="1"/>
      <protection locked="0"/>
    </xf>
    <xf numFmtId="0" fontId="13" fillId="9" borderId="0" xfId="1" applyFont="1" applyFill="1" applyAlignment="1" applyProtection="1">
      <alignment horizontal="center" vertical="center" shrinkToFit="1"/>
      <protection locked="0"/>
    </xf>
    <xf numFmtId="0" fontId="13" fillId="9" borderId="1" xfId="1" applyFont="1" applyFill="1" applyBorder="1" applyAlignment="1" applyProtection="1">
      <alignment horizontal="center" vertical="center" shrinkToFit="1"/>
      <protection locked="0"/>
    </xf>
    <xf numFmtId="0" fontId="108" fillId="2" borderId="0" xfId="1" applyFont="1" applyFill="1" applyAlignment="1">
      <alignment horizontal="center" vertical="center" shrinkToFit="1"/>
    </xf>
    <xf numFmtId="20" fontId="33" fillId="2" borderId="0" xfId="1" applyNumberFormat="1" applyFont="1" applyFill="1" applyAlignment="1">
      <alignment horizontal="center" vertical="center"/>
    </xf>
    <xf numFmtId="0" fontId="106" fillId="2" borderId="0" xfId="1" applyFont="1" applyFill="1" applyAlignment="1">
      <alignment horizontal="left" vertical="center" shrinkToFit="1"/>
    </xf>
    <xf numFmtId="0" fontId="106" fillId="2" borderId="1" xfId="1" applyFont="1" applyFill="1" applyBorder="1" applyAlignment="1">
      <alignment horizontal="left" vertical="center" shrinkToFit="1"/>
    </xf>
    <xf numFmtId="0" fontId="101" fillId="2" borderId="0" xfId="1" applyFont="1" applyFill="1" applyAlignment="1">
      <alignment horizontal="left" vertical="center" shrinkToFit="1"/>
    </xf>
    <xf numFmtId="0" fontId="18" fillId="2" borderId="0" xfId="1" applyFont="1" applyFill="1" applyAlignment="1">
      <alignment horizontal="left" vertical="center"/>
    </xf>
    <xf numFmtId="0" fontId="13" fillId="2" borderId="0" xfId="1" applyFont="1" applyFill="1" applyAlignment="1">
      <alignment horizontal="left" vertical="center"/>
    </xf>
    <xf numFmtId="0" fontId="20" fillId="2" borderId="0" xfId="1" applyFont="1" applyFill="1" applyAlignment="1">
      <alignment horizontal="left" vertical="center"/>
    </xf>
    <xf numFmtId="0" fontId="18" fillId="9" borderId="0" xfId="1" applyFont="1" applyFill="1" applyAlignment="1" applyProtection="1">
      <alignment horizontal="right"/>
      <protection locked="0"/>
    </xf>
    <xf numFmtId="0" fontId="18" fillId="9" borderId="1" xfId="1" applyFont="1" applyFill="1" applyBorder="1" applyAlignment="1" applyProtection="1">
      <alignment horizontal="right"/>
      <protection locked="0"/>
    </xf>
    <xf numFmtId="0" fontId="13" fillId="9" borderId="0" xfId="1" applyFont="1" applyFill="1" applyAlignment="1" applyProtection="1">
      <alignment horizontal="right"/>
      <protection locked="0"/>
    </xf>
    <xf numFmtId="0" fontId="13" fillId="9" borderId="1" xfId="1" applyFont="1" applyFill="1" applyBorder="1" applyAlignment="1" applyProtection="1">
      <alignment horizontal="right"/>
      <protection locked="0"/>
    </xf>
    <xf numFmtId="0" fontId="41" fillId="7" borderId="0" xfId="3" applyFill="1" applyAlignment="1">
      <alignment horizontal="right"/>
    </xf>
  </cellXfs>
  <cellStyles count="8">
    <cellStyle name="ハイパーリンク" xfId="7" builtinId="8"/>
    <cellStyle name="ハイパーリンク 2" xfId="4" xr:uid="{31129080-42D6-41B8-99AD-8C2942E50C52}"/>
    <cellStyle name="桁区切り" xfId="5" builtinId="6"/>
    <cellStyle name="標準" xfId="0" builtinId="0"/>
    <cellStyle name="標準 2" xfId="1" xr:uid="{00000000-0005-0000-0000-000002000000}"/>
    <cellStyle name="標準 2 2" xfId="2" xr:uid="{00000000-0005-0000-0000-000003000000}"/>
    <cellStyle name="標準 3" xfId="3" xr:uid="{71056500-D74C-40AE-AEC3-D810D79C3ABF}"/>
    <cellStyle name="標準 4" xfId="6" xr:uid="{CB052393-2D8A-40EF-905C-BBDF38E51B8E}"/>
  </cellStyles>
  <dxfs count="6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1352550</xdr:colOff>
      <xdr:row>20</xdr:row>
      <xdr:rowOff>15209</xdr:rowOff>
    </xdr:from>
    <xdr:to>
      <xdr:col>2</xdr:col>
      <xdr:colOff>2576372</xdr:colOff>
      <xdr:row>22</xdr:row>
      <xdr:rowOff>19889</xdr:rowOff>
    </xdr:to>
    <xdr:pic>
      <xdr:nvPicPr>
        <xdr:cNvPr id="2" name="Picture 2">
          <a:extLst>
            <a:ext uri="{FF2B5EF4-FFF2-40B4-BE49-F238E27FC236}">
              <a16:creationId xmlns:a16="http://schemas.microsoft.com/office/drawing/2014/main" id="{0F5288D2-4F95-4290-A0EA-7982C4942B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19400" y="8444834"/>
          <a:ext cx="1223822" cy="103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71436</xdr:colOff>
      <xdr:row>0</xdr:row>
      <xdr:rowOff>44511</xdr:rowOff>
    </xdr:from>
    <xdr:to>
      <xdr:col>39</xdr:col>
      <xdr:colOff>173724</xdr:colOff>
      <xdr:row>8</xdr:row>
      <xdr:rowOff>219959</xdr:rowOff>
    </xdr:to>
    <xdr:sp macro="" textlink="">
      <xdr:nvSpPr>
        <xdr:cNvPr id="2" name="正方形/長方形 1">
          <a:extLst>
            <a:ext uri="{FF2B5EF4-FFF2-40B4-BE49-F238E27FC236}">
              <a16:creationId xmlns:a16="http://schemas.microsoft.com/office/drawing/2014/main" id="{88686B64-3E55-49E0-A4F5-361F8F782D7B}"/>
            </a:ext>
          </a:extLst>
        </xdr:cNvPr>
        <xdr:cNvSpPr>
          <a:spLocks noChangeAspect="1"/>
        </xdr:cNvSpPr>
      </xdr:nvSpPr>
      <xdr:spPr>
        <a:xfrm>
          <a:off x="7000874" y="44511"/>
          <a:ext cx="1400069" cy="1782792"/>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写真</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(Photo)</a:t>
          </a:r>
        </a:p>
        <a:p>
          <a:pPr algn="ct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３ヶ月以内</a:t>
          </a:r>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within 3 months</a:t>
          </a:r>
        </a:p>
        <a:p>
          <a:pPr algn="ct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                      3cm</a:t>
          </a:r>
          <a:r>
            <a:rPr kumimoji="1" lang="en-US" altLang="ja-JP" sz="1200" baseline="0">
              <a:solidFill>
                <a:sysClr val="windowText" lastClr="000000"/>
              </a:solidFill>
              <a:latin typeface="ＭＳ Ｐゴシック" panose="020B0600070205080204" pitchFamily="50" charset="-128"/>
              <a:ea typeface="ＭＳ Ｐゴシック" panose="020B0600070205080204" pitchFamily="50" charset="-128"/>
            </a:rPr>
            <a:t> x 4cm</a:t>
          </a:r>
          <a:endParaRPr kumimoji="1" lang="ja-JP" altLang="en-US" sz="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Calibri"/>
        <a:ea typeface="ＭＳ ゴシック"/>
        <a:cs typeface=""/>
      </a:majorFont>
      <a:minorFont>
        <a:latin typeface="Calibri"/>
        <a:ea typeface="ＭＳ 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0CF0-2AF5-4BB1-9DB4-59B368D72E57}">
  <sheetPr codeName="Sheet5"/>
  <dimension ref="A1:BK2"/>
  <sheetViews>
    <sheetView topLeftCell="BD1" workbookViewId="0">
      <selection activeCell="C32" sqref="C32"/>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23.75" style="14" customWidth="1"/>
    <col min="7" max="7" width="21.875" style="10" customWidth="1"/>
    <col min="8" max="8" width="35" style="10" bestFit="1" customWidth="1"/>
    <col min="9" max="9" width="37.125" style="10" bestFit="1" customWidth="1"/>
    <col min="10" max="10" width="35" style="10" bestFit="1" customWidth="1"/>
    <col min="11" max="11" width="11.625" style="11" bestFit="1" customWidth="1"/>
    <col min="12" max="12" width="20" style="13" customWidth="1"/>
    <col min="13" max="13" width="5.5" style="10" customWidth="1"/>
    <col min="14" max="14" width="7.125" style="13" customWidth="1"/>
    <col min="15" max="15" width="25.125" style="10" customWidth="1"/>
    <col min="16" max="16" width="29.625" style="10" customWidth="1"/>
    <col min="17" max="17" width="16.25" style="13" customWidth="1"/>
    <col min="18" max="18" width="19" style="13" customWidth="1"/>
    <col min="19" max="19" width="10.5" style="11" bestFit="1" customWidth="1"/>
    <col min="20" max="20" width="9.25" style="13" customWidth="1"/>
    <col min="21" max="21" width="14.625" style="10" customWidth="1"/>
    <col min="22" max="22" width="41.625" style="10" customWidth="1"/>
    <col min="23" max="23" width="13.875" style="10" customWidth="1"/>
    <col min="24" max="24" width="18.375" style="10" customWidth="1"/>
    <col min="25" max="25" width="13.875" style="13" customWidth="1"/>
    <col min="26" max="26" width="9.75" style="10" customWidth="1"/>
    <col min="27" max="27" width="16.125" style="11" customWidth="1"/>
    <col min="28" max="28" width="11.625" style="11" customWidth="1"/>
    <col min="29" max="29" width="16.125" style="11" customWidth="1"/>
    <col min="30" max="30" width="11.625" style="10" customWidth="1"/>
    <col min="31" max="31" width="13.875" style="10" customWidth="1"/>
    <col min="32" max="32" width="16.125" style="10" customWidth="1"/>
    <col min="33" max="33" width="13.625" style="13" customWidth="1"/>
    <col min="34" max="34" width="16.875" style="13" customWidth="1"/>
    <col min="35" max="35" width="21.75" style="13" customWidth="1"/>
    <col min="36" max="36" width="17.375" style="10" customWidth="1"/>
    <col min="37" max="37" width="23.625" style="11" customWidth="1"/>
    <col min="38" max="40" width="13.625" style="10" customWidth="1"/>
    <col min="41" max="41" width="21" style="10" customWidth="1"/>
    <col min="42" max="43" width="27.625" style="10" customWidth="1"/>
    <col min="44" max="44" width="16.75" style="10" customWidth="1"/>
    <col min="45" max="45" width="37.25" style="10" customWidth="1"/>
    <col min="46" max="46" width="18.5" style="10" customWidth="1"/>
    <col min="47" max="47" width="21" style="10" customWidth="1"/>
    <col min="48" max="48" width="26.25" style="10" customWidth="1"/>
    <col min="49" max="49" width="27.375" style="10" customWidth="1"/>
    <col min="50" max="50" width="11.125" style="10" customWidth="1"/>
    <col min="51" max="51" width="14.625" style="11" customWidth="1"/>
    <col min="52" max="52" width="17.5" style="15" customWidth="1"/>
    <col min="53" max="53" width="21.875" style="15" customWidth="1"/>
    <col min="54" max="54" width="13.875" style="13" customWidth="1"/>
    <col min="55" max="55" width="22.75" style="13" customWidth="1"/>
    <col min="56" max="56" width="16.125" style="10" customWidth="1"/>
    <col min="57" max="57" width="17.875" style="11" customWidth="1"/>
    <col min="58" max="58" width="17.75" style="11" customWidth="1"/>
    <col min="59" max="59" width="18.375" style="15" customWidth="1"/>
    <col min="60" max="61" width="26.875" style="15" customWidth="1"/>
    <col min="62" max="62" width="20.375" style="15" customWidth="1"/>
    <col min="63" max="63" width="25.5" style="10" customWidth="1"/>
    <col min="64" max="16384" width="9" style="10"/>
  </cols>
  <sheetData>
    <row r="1" spans="1:63" s="9" customFormat="1">
      <c r="A1" s="1" t="s">
        <v>123</v>
      </c>
      <c r="B1" s="2" t="s">
        <v>124</v>
      </c>
      <c r="C1" s="1" t="s">
        <v>125</v>
      </c>
      <c r="D1" s="1" t="s">
        <v>126</v>
      </c>
      <c r="E1" s="3" t="s">
        <v>127</v>
      </c>
      <c r="F1" s="4" t="s">
        <v>128</v>
      </c>
      <c r="G1" s="5" t="s">
        <v>129</v>
      </c>
      <c r="H1" s="2" t="s">
        <v>130</v>
      </c>
      <c r="I1" s="2" t="s">
        <v>131</v>
      </c>
      <c r="J1" s="2" t="s">
        <v>132</v>
      </c>
      <c r="K1" s="2" t="s">
        <v>133</v>
      </c>
      <c r="L1" s="6" t="s">
        <v>134</v>
      </c>
      <c r="M1" s="5" t="s">
        <v>135</v>
      </c>
      <c r="N1" s="6" t="s">
        <v>136</v>
      </c>
      <c r="O1" s="5" t="s">
        <v>137</v>
      </c>
      <c r="P1" s="5" t="s">
        <v>138</v>
      </c>
      <c r="Q1" s="6" t="s">
        <v>139</v>
      </c>
      <c r="R1" s="6" t="s">
        <v>140</v>
      </c>
      <c r="S1" s="2" t="s">
        <v>141</v>
      </c>
      <c r="T1" s="6" t="s">
        <v>142</v>
      </c>
      <c r="U1" s="5" t="s">
        <v>143</v>
      </c>
      <c r="V1" s="5" t="s">
        <v>144</v>
      </c>
      <c r="W1" s="5" t="s">
        <v>145</v>
      </c>
      <c r="X1" s="5" t="s">
        <v>146</v>
      </c>
      <c r="Y1" s="6" t="s">
        <v>147</v>
      </c>
      <c r="Z1" s="5" t="s">
        <v>148</v>
      </c>
      <c r="AA1" s="2" t="s">
        <v>149</v>
      </c>
      <c r="AB1" s="2" t="s">
        <v>150</v>
      </c>
      <c r="AC1" s="2" t="s">
        <v>151</v>
      </c>
      <c r="AD1" s="5" t="s">
        <v>152</v>
      </c>
      <c r="AE1" s="5" t="s">
        <v>153</v>
      </c>
      <c r="AF1" s="5" t="s">
        <v>154</v>
      </c>
      <c r="AG1" s="6" t="s">
        <v>155</v>
      </c>
      <c r="AH1" s="6" t="s">
        <v>156</v>
      </c>
      <c r="AI1" s="6" t="s">
        <v>157</v>
      </c>
      <c r="AJ1" s="5" t="s">
        <v>158</v>
      </c>
      <c r="AK1" s="2" t="s">
        <v>159</v>
      </c>
      <c r="AL1" s="5" t="s">
        <v>160</v>
      </c>
      <c r="AM1" s="7" t="s">
        <v>161</v>
      </c>
      <c r="AN1" s="5" t="s">
        <v>162</v>
      </c>
      <c r="AO1" s="5" t="s">
        <v>163</v>
      </c>
      <c r="AP1" s="5" t="s">
        <v>164</v>
      </c>
      <c r="AQ1" s="5" t="s">
        <v>165</v>
      </c>
      <c r="AR1" s="5" t="s">
        <v>166</v>
      </c>
      <c r="AS1" s="5" t="s">
        <v>167</v>
      </c>
      <c r="AT1" s="5" t="s">
        <v>168</v>
      </c>
      <c r="AU1" s="5" t="s">
        <v>169</v>
      </c>
      <c r="AV1" s="5" t="s">
        <v>170</v>
      </c>
      <c r="AW1" s="5" t="s">
        <v>171</v>
      </c>
      <c r="AX1" s="5" t="s">
        <v>172</v>
      </c>
      <c r="AY1" s="2" t="s">
        <v>173</v>
      </c>
      <c r="AZ1" s="8" t="s">
        <v>174</v>
      </c>
      <c r="BA1" s="8" t="s">
        <v>175</v>
      </c>
      <c r="BB1" s="6" t="s">
        <v>176</v>
      </c>
      <c r="BC1" s="6" t="s">
        <v>177</v>
      </c>
      <c r="BD1" s="5" t="s">
        <v>178</v>
      </c>
      <c r="BE1" s="2" t="s">
        <v>179</v>
      </c>
      <c r="BF1" s="2" t="s">
        <v>180</v>
      </c>
      <c r="BG1" s="8" t="s">
        <v>181</v>
      </c>
      <c r="BH1" s="8" t="s">
        <v>182</v>
      </c>
      <c r="BI1" s="8" t="s">
        <v>183</v>
      </c>
      <c r="BJ1" s="8" t="s">
        <v>184</v>
      </c>
      <c r="BK1" s="5" t="s">
        <v>185</v>
      </c>
    </row>
    <row r="2" spans="1:63" s="31" customFormat="1">
      <c r="B2" s="32">
        <f>入学願書!R28</f>
        <v>45296</v>
      </c>
      <c r="C2" s="31">
        <f>入学願書!Q9</f>
        <v>0</v>
      </c>
      <c r="E2" s="33"/>
      <c r="F2" s="39" t="s">
        <v>646</v>
      </c>
      <c r="K2" s="32" t="str">
        <f>_xlfn.SWITCH(入学願書!G28,"1年3ケ月(1Year3Months)",EOMONTH(入学願書!R28,14),"1年6ケ月(1Year6Months)",EOMONTH(入学願書!R28,17),"1年9ケ月(1Year9Months)",EOMONTH(入学願書!R28,20),"2年(2Years)",EOMONTH(入学願書!R28,23),"1ヶ月短期(1Month)",EOMONTH(入学願書!R28,0),"2ヶ月短期(2Months)",EOMONTH(入学願書!R28,1),"3ケ月短期(3Months)",EOMONTH(入学願書!R28,2),"")</f>
        <v/>
      </c>
      <c r="L2" s="31" t="str">
        <f>_xlfn.SWITCH(G27,"1年3ケ月(1Year3Months)","進学1年3ヶ月コース","1年6ケ月(1Year6Months)","進学1年6ヶ月コース","1年9ケ月(1Year9Months)","進学1年9ヶ月コース","2年(2Years)","進学2年コース","1ヶ月短期(1Month)","短期1ヶ月コース","2ヶ月短期(2Months)","短期2ヶ月コース","3ケ月短期(3Months)","短期3ヶ月コース","")</f>
        <v/>
      </c>
      <c r="M2" s="31">
        <f>IF(入学願書!R28="","",YEAR(入学願書!R28))</f>
        <v>2024</v>
      </c>
      <c r="N2" s="31" t="str">
        <f>IF(B2="","",MONTH(B2)&amp;"月期")</f>
        <v>1月期</v>
      </c>
      <c r="Q2" s="31" t="str">
        <f>入学願書!G13</f>
        <v/>
      </c>
      <c r="S2" s="32" t="str">
        <f>IF(入学願書!G10="","",入学願書!G10)</f>
        <v/>
      </c>
      <c r="T2" s="31" t="str">
        <f>履歴書!R9</f>
        <v/>
      </c>
      <c r="U2" s="31">
        <f>入学願書!Q12</f>
        <v>0</v>
      </c>
      <c r="V2" s="31">
        <f>IF(入学願書!G14=入学願書!G16,入学願書!G14,"現住所:"&amp;入学願書!G14&amp;"(戸籍住所:"&amp;入学願書!G16&amp;")")</f>
        <v>0</v>
      </c>
      <c r="W2" s="31" t="str">
        <f>IF(入学願書!AI14="","なし",入学願書!AI14)</f>
        <v>なし</v>
      </c>
      <c r="X2" s="31" t="str">
        <f>IF(入学願書!AI16="","なし",入学願書!AI16)</f>
        <v>なし</v>
      </c>
      <c r="Y2" s="31" t="str">
        <f>履歴書!AA9</f>
        <v/>
      </c>
      <c r="Z2" s="31">
        <f>入学願書!AI10</f>
        <v>0</v>
      </c>
      <c r="AA2" s="32">
        <f>IF(入学願書!R28="","",入学願書!R28)</f>
        <v>45296</v>
      </c>
      <c r="AB2" s="32"/>
      <c r="AC2" s="32"/>
      <c r="AD2" s="31">
        <f>入学願書!AA28</f>
        <v>0</v>
      </c>
      <c r="AE2" s="31" t="str">
        <f>IF(入学願書!AJ28="","",入学願書!AJ28)</f>
        <v/>
      </c>
      <c r="AF2" s="31">
        <f>入学願書!T71</f>
        <v>0</v>
      </c>
      <c r="AG2" s="40" t="s">
        <v>187</v>
      </c>
      <c r="AI2" s="41" t="s">
        <v>188</v>
      </c>
      <c r="AK2" s="32"/>
      <c r="AM2" s="31" t="s">
        <v>650</v>
      </c>
      <c r="AO2" s="31" t="str">
        <f>IF(入学願書!AA22="","",入学願書!AA22)</f>
        <v/>
      </c>
      <c r="AP2" s="31" t="str">
        <f>IF(入学願書!AK22="","",入学願書!AK22)</f>
        <v/>
      </c>
      <c r="AV2" s="31" t="str">
        <f>IF(入学願書!AE12="","",入学願書!AE12)</f>
        <v/>
      </c>
      <c r="AX2" s="31" t="str">
        <f>IF(入学願書!G18="","",入学願書!G18)</f>
        <v/>
      </c>
      <c r="AY2" s="32" t="str">
        <f>IF(入学願書!Q18="","",入学願書!Q18)</f>
        <v/>
      </c>
      <c r="AZ2" s="40" t="s">
        <v>189</v>
      </c>
      <c r="BB2" s="40" t="s">
        <v>190</v>
      </c>
      <c r="BC2" s="31" t="str">
        <f>IF(入学願書!AC18="有(Yes)","有","無")</f>
        <v>無</v>
      </c>
      <c r="BD2" s="31" t="str">
        <f>IF(入学願書!AI18="","",入学願書!AI18)</f>
        <v/>
      </c>
      <c r="BE2" s="32" t="str">
        <f>IF(入学願書!G20="","",入学願書!G20)</f>
        <v/>
      </c>
      <c r="BF2" s="32" t="str">
        <f>IF(入学願書!O20="","",入学願書!O20)</f>
        <v/>
      </c>
      <c r="BG2" s="31" t="str">
        <f>IF(履歴書!AC86="□","","■")</f>
        <v/>
      </c>
      <c r="BH2" s="31" t="str">
        <f>IF(履歴書!D86="□","","■")</f>
        <v/>
      </c>
      <c r="BI2" s="31" t="str">
        <f>IF(履歴書!Q86="□","","■")</f>
        <v/>
      </c>
      <c r="BJ2" s="31" t="str">
        <f>IF(履歴書!AI86="□","","■")</f>
        <v/>
      </c>
      <c r="BK2" s="31" t="str">
        <f>IF(履歴書!R90="","",履歴書!R90)</f>
        <v/>
      </c>
    </row>
  </sheetData>
  <phoneticPr fontId="4"/>
  <pageMargins left="0.7" right="0.7" top="0.75" bottom="0.75" header="0.3" footer="0.3"/>
  <pageSetup paperSize="9"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G518"/>
  <sheetViews>
    <sheetView view="pageBreakPreview" topLeftCell="A4" zoomScaleNormal="100" zoomScaleSheetLayoutView="100" workbookViewId="0">
      <selection activeCell="H43" sqref="H43:X43"/>
    </sheetView>
  </sheetViews>
  <sheetFormatPr defaultColWidth="9" defaultRowHeight="12.95" customHeight="1" outlineLevelRow="1"/>
  <cols>
    <col min="1" max="4" width="2.375" style="109" customWidth="1"/>
    <col min="5" max="5" width="4.125" style="109" customWidth="1"/>
    <col min="6" max="7" width="1.875" style="109" customWidth="1"/>
    <col min="8" max="8" width="2.625" style="109" customWidth="1"/>
    <col min="9" max="9" width="3.125" style="109" customWidth="1"/>
    <col min="10" max="10" width="2.625" style="109" customWidth="1"/>
    <col min="11" max="11" width="5.625" style="109" customWidth="1"/>
    <col min="12" max="12" width="2.625" style="109" customWidth="1"/>
    <col min="13" max="13" width="3.625" style="109" customWidth="1"/>
    <col min="14" max="14" width="2.125" style="109" customWidth="1"/>
    <col min="15" max="15" width="3" style="109" customWidth="1"/>
    <col min="16" max="21" width="2.625" style="109" customWidth="1"/>
    <col min="22" max="22" width="5" style="109" customWidth="1"/>
    <col min="23" max="24" width="2.625" style="109" customWidth="1"/>
    <col min="25" max="25" width="3.875" style="109" customWidth="1"/>
    <col min="26" max="27" width="2.625" style="109" customWidth="1"/>
    <col min="28" max="28" width="2.375" style="109" customWidth="1"/>
    <col min="29" max="29" width="2.5" style="109" customWidth="1"/>
    <col min="30" max="30" width="4.625" style="109" customWidth="1"/>
    <col min="31" max="31" width="3.375" style="109" customWidth="1"/>
    <col min="32" max="32" width="2.625" style="109" customWidth="1"/>
    <col min="33" max="33" width="3.125" style="109" customWidth="1"/>
    <col min="34" max="34" width="2.625" style="109" customWidth="1"/>
    <col min="35" max="35" width="3.125" style="109" customWidth="1"/>
    <col min="36" max="37" width="4" style="109" customWidth="1"/>
    <col min="38" max="38" width="5.25" style="109" customWidth="1"/>
    <col min="39" max="39" width="2.875" style="109" customWidth="1"/>
    <col min="40" max="100" width="2.625" style="109" customWidth="1"/>
    <col min="101" max="16384" width="9" style="109"/>
  </cols>
  <sheetData>
    <row r="1" spans="1:38" ht="1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782" t="s">
        <v>644</v>
      </c>
      <c r="AI1" s="782"/>
      <c r="AJ1" s="782"/>
      <c r="AK1" s="782"/>
      <c r="AL1" s="782"/>
    </row>
    <row r="2" spans="1:38" ht="15"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row>
    <row r="3" spans="1:38" ht="15" customHeight="1">
      <c r="A3" s="785" t="s">
        <v>0</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c r="AK3" s="785"/>
      <c r="AL3" s="785"/>
    </row>
    <row r="4" spans="1:38" ht="15" customHeight="1">
      <c r="A4" s="785"/>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5"/>
      <c r="AL4" s="785"/>
    </row>
    <row r="5" spans="1:38" ht="15" customHeight="1">
      <c r="A5" s="786" t="s">
        <v>1</v>
      </c>
      <c r="B5" s="786"/>
      <c r="C5" s="786"/>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c r="AJ5" s="786"/>
      <c r="AK5" s="786"/>
      <c r="AL5" s="786"/>
    </row>
    <row r="6" spans="1:38" s="108" customFormat="1"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row>
    <row r="7" spans="1:38" s="108" customFormat="1" ht="18" customHeight="1">
      <c r="A7" s="621" t="s">
        <v>398</v>
      </c>
      <c r="B7" s="622"/>
      <c r="C7" s="622"/>
      <c r="D7" s="622"/>
      <c r="E7" s="623"/>
      <c r="F7" s="800" t="s">
        <v>440</v>
      </c>
      <c r="G7" s="801"/>
      <c r="H7" s="801"/>
      <c r="I7" s="801"/>
      <c r="J7" s="801"/>
      <c r="K7" s="801"/>
      <c r="L7" s="801"/>
      <c r="M7" s="801"/>
      <c r="N7" s="801"/>
      <c r="O7" s="802"/>
      <c r="P7" s="812" t="s">
        <v>441</v>
      </c>
      <c r="Q7" s="801"/>
      <c r="R7" s="801"/>
      <c r="S7" s="801"/>
      <c r="T7" s="801"/>
      <c r="U7" s="801"/>
      <c r="V7" s="801"/>
      <c r="W7" s="801"/>
      <c r="X7" s="801"/>
      <c r="Y7" s="801"/>
      <c r="Z7" s="801"/>
      <c r="AA7" s="801"/>
      <c r="AB7" s="801"/>
      <c r="AC7" s="801"/>
      <c r="AD7" s="801"/>
      <c r="AE7" s="801"/>
      <c r="AF7" s="801"/>
      <c r="AG7" s="801"/>
      <c r="AH7" s="801"/>
      <c r="AI7" s="801"/>
      <c r="AJ7" s="801"/>
      <c r="AK7" s="801"/>
      <c r="AL7" s="813"/>
    </row>
    <row r="8" spans="1:38" ht="24" customHeight="1">
      <c r="A8" s="803" t="s">
        <v>2</v>
      </c>
      <c r="B8" s="804"/>
      <c r="C8" s="804"/>
      <c r="D8" s="804"/>
      <c r="E8" s="805"/>
      <c r="F8" s="806" t="str">
        <f>IF(入学願書!G9="","",入学願書!G9)</f>
        <v/>
      </c>
      <c r="G8" s="806"/>
      <c r="H8" s="806"/>
      <c r="I8" s="806"/>
      <c r="J8" s="806"/>
      <c r="K8" s="806"/>
      <c r="L8" s="806"/>
      <c r="M8" s="806"/>
      <c r="N8" s="806"/>
      <c r="O8" s="806"/>
      <c r="P8" s="814" t="str">
        <f>IF(入学願書!Q9="","",入学願書!Q9)</f>
        <v/>
      </c>
      <c r="Q8" s="806"/>
      <c r="R8" s="806"/>
      <c r="S8" s="806"/>
      <c r="T8" s="806"/>
      <c r="U8" s="806"/>
      <c r="V8" s="806"/>
      <c r="W8" s="806"/>
      <c r="X8" s="806"/>
      <c r="Y8" s="806"/>
      <c r="Z8" s="806"/>
      <c r="AA8" s="806"/>
      <c r="AB8" s="806"/>
      <c r="AC8" s="806"/>
      <c r="AD8" s="806"/>
      <c r="AE8" s="806"/>
      <c r="AF8" s="806"/>
      <c r="AG8" s="806"/>
      <c r="AH8" s="806"/>
      <c r="AI8" s="806"/>
      <c r="AJ8" s="806"/>
      <c r="AK8" s="806"/>
      <c r="AL8" s="815"/>
    </row>
    <row r="9" spans="1:38" ht="15.6" customHeight="1">
      <c r="A9" s="621" t="s">
        <v>397</v>
      </c>
      <c r="B9" s="622"/>
      <c r="C9" s="622"/>
      <c r="D9" s="622"/>
      <c r="E9" s="623"/>
      <c r="F9" s="644" t="str">
        <f>IF(入学願書!G10="","",入学願書!G10)</f>
        <v/>
      </c>
      <c r="G9" s="645"/>
      <c r="H9" s="645"/>
      <c r="I9" s="645"/>
      <c r="J9" s="645"/>
      <c r="K9" s="646"/>
      <c r="L9" s="807" t="s">
        <v>387</v>
      </c>
      <c r="M9" s="608" t="str">
        <f>IF(入学願書!N10="","",入学願書!N10)</f>
        <v>自動入力</v>
      </c>
      <c r="N9" s="608"/>
      <c r="O9" s="663" t="s">
        <v>437</v>
      </c>
      <c r="P9" s="783" t="s">
        <v>401</v>
      </c>
      <c r="Q9" s="784"/>
      <c r="R9" s="629" t="str">
        <f>_xlfn.SWITCH(入学願書!S10,"男(Male)","男","女(Female)","女","")</f>
        <v/>
      </c>
      <c r="S9" s="629"/>
      <c r="T9" s="629"/>
      <c r="U9" s="630"/>
      <c r="V9" s="633" t="s">
        <v>390</v>
      </c>
      <c r="W9" s="634"/>
      <c r="X9" s="634"/>
      <c r="Y9" s="634"/>
      <c r="Z9" s="635"/>
      <c r="AA9" s="636" t="str">
        <f>_xlfn.SWITCH(入学願書!AB10,"有(Married)","有","無(Single)","無","")</f>
        <v/>
      </c>
      <c r="AB9" s="608"/>
      <c r="AC9" s="637"/>
      <c r="AD9" s="621" t="s">
        <v>405</v>
      </c>
      <c r="AE9" s="622"/>
      <c r="AF9" s="622"/>
      <c r="AG9" s="623"/>
      <c r="AH9" s="654" t="str">
        <f>IF(入学願書!AI10="","",入学願書!AI10)</f>
        <v/>
      </c>
      <c r="AI9" s="634"/>
      <c r="AJ9" s="634"/>
      <c r="AK9" s="634"/>
      <c r="AL9" s="663"/>
    </row>
    <row r="10" spans="1:38" ht="15.6" customHeight="1">
      <c r="A10" s="809" t="s">
        <v>395</v>
      </c>
      <c r="B10" s="810"/>
      <c r="C10" s="810"/>
      <c r="D10" s="810"/>
      <c r="E10" s="811"/>
      <c r="F10" s="647"/>
      <c r="G10" s="648"/>
      <c r="H10" s="648"/>
      <c r="I10" s="648"/>
      <c r="J10" s="648"/>
      <c r="K10" s="649"/>
      <c r="L10" s="808"/>
      <c r="M10" s="639"/>
      <c r="N10" s="639"/>
      <c r="O10" s="664"/>
      <c r="P10" s="641" t="s">
        <v>389</v>
      </c>
      <c r="Q10" s="643"/>
      <c r="R10" s="631"/>
      <c r="S10" s="631"/>
      <c r="T10" s="631"/>
      <c r="U10" s="632"/>
      <c r="V10" s="641" t="s">
        <v>391</v>
      </c>
      <c r="W10" s="642"/>
      <c r="X10" s="642"/>
      <c r="Y10" s="642"/>
      <c r="Z10" s="643"/>
      <c r="AA10" s="638"/>
      <c r="AB10" s="639"/>
      <c r="AC10" s="640"/>
      <c r="AD10" s="641" t="s">
        <v>406</v>
      </c>
      <c r="AE10" s="642"/>
      <c r="AF10" s="642"/>
      <c r="AG10" s="643"/>
      <c r="AH10" s="655"/>
      <c r="AI10" s="642"/>
      <c r="AJ10" s="642"/>
      <c r="AK10" s="642"/>
      <c r="AL10" s="664"/>
    </row>
    <row r="11" spans="1:38" ht="15.6" customHeight="1">
      <c r="A11" s="621" t="s">
        <v>399</v>
      </c>
      <c r="B11" s="622"/>
      <c r="C11" s="622"/>
      <c r="D11" s="622"/>
      <c r="E11" s="623"/>
      <c r="F11" s="650" t="str">
        <f>IF(入学願書!G13="","",入学願書!G13)</f>
        <v/>
      </c>
      <c r="G11" s="622"/>
      <c r="H11" s="622"/>
      <c r="I11" s="622"/>
      <c r="J11" s="622"/>
      <c r="K11" s="651"/>
      <c r="L11" s="621" t="s">
        <v>402</v>
      </c>
      <c r="M11" s="622"/>
      <c r="N11" s="622"/>
      <c r="O11" s="622"/>
      <c r="P11" s="654" t="str">
        <f>IF(入学願書!Q12="","",入学願書!Q12)</f>
        <v/>
      </c>
      <c r="Q11" s="634"/>
      <c r="R11" s="634"/>
      <c r="S11" s="634"/>
      <c r="T11" s="634"/>
      <c r="U11" s="634"/>
      <c r="V11" s="634"/>
      <c r="W11" s="634"/>
      <c r="X11" s="634"/>
      <c r="Y11" s="634"/>
      <c r="Z11" s="634"/>
      <c r="AA11" s="633" t="s">
        <v>79</v>
      </c>
      <c r="AB11" s="634"/>
      <c r="AC11" s="635"/>
      <c r="AD11" s="656" t="str">
        <f>IF(入学願書!AE12="","",入学願書!AE12)</f>
        <v/>
      </c>
      <c r="AE11" s="656"/>
      <c r="AF11" s="656"/>
      <c r="AG11" s="656"/>
      <c r="AH11" s="656"/>
      <c r="AI11" s="656"/>
      <c r="AJ11" s="656"/>
      <c r="AK11" s="656"/>
      <c r="AL11" s="657"/>
    </row>
    <row r="12" spans="1:38" ht="15.6" customHeight="1">
      <c r="A12" s="660" t="s">
        <v>10</v>
      </c>
      <c r="B12" s="661"/>
      <c r="C12" s="661"/>
      <c r="D12" s="661"/>
      <c r="E12" s="662"/>
      <c r="F12" s="652"/>
      <c r="G12" s="652"/>
      <c r="H12" s="652"/>
      <c r="I12" s="652"/>
      <c r="J12" s="652"/>
      <c r="K12" s="653"/>
      <c r="L12" s="660" t="s">
        <v>11</v>
      </c>
      <c r="M12" s="661"/>
      <c r="N12" s="661"/>
      <c r="O12" s="661"/>
      <c r="P12" s="655"/>
      <c r="Q12" s="642"/>
      <c r="R12" s="642"/>
      <c r="S12" s="642"/>
      <c r="T12" s="642"/>
      <c r="U12" s="642"/>
      <c r="V12" s="642"/>
      <c r="W12" s="642"/>
      <c r="X12" s="642"/>
      <c r="Y12" s="642"/>
      <c r="Z12" s="642"/>
      <c r="AA12" s="641"/>
      <c r="AB12" s="642"/>
      <c r="AC12" s="643"/>
      <c r="AD12" s="658"/>
      <c r="AE12" s="658"/>
      <c r="AF12" s="658"/>
      <c r="AG12" s="658"/>
      <c r="AH12" s="658"/>
      <c r="AI12" s="658"/>
      <c r="AJ12" s="658"/>
      <c r="AK12" s="658"/>
      <c r="AL12" s="659"/>
    </row>
    <row r="13" spans="1:38" ht="15.6" customHeight="1">
      <c r="A13" s="601" t="s">
        <v>110</v>
      </c>
      <c r="B13" s="602"/>
      <c r="C13" s="602"/>
      <c r="D13" s="602"/>
      <c r="E13" s="603"/>
      <c r="F13" s="604" t="str">
        <f>IF(入学願書!G16="","",入学願書!G16)</f>
        <v/>
      </c>
      <c r="G13" s="605"/>
      <c r="H13" s="605"/>
      <c r="I13" s="605"/>
      <c r="J13" s="605"/>
      <c r="K13" s="605"/>
      <c r="L13" s="605"/>
      <c r="M13" s="605"/>
      <c r="N13" s="605"/>
      <c r="O13" s="605"/>
      <c r="P13" s="605"/>
      <c r="Q13" s="605"/>
      <c r="R13" s="605"/>
      <c r="S13" s="605"/>
      <c r="T13" s="605"/>
      <c r="U13" s="605"/>
      <c r="V13" s="605"/>
      <c r="W13" s="605"/>
      <c r="X13" s="605"/>
      <c r="Y13" s="605"/>
      <c r="Z13" s="605"/>
      <c r="AA13" s="605"/>
      <c r="AB13" s="605"/>
      <c r="AC13" s="606"/>
      <c r="AD13" s="607" t="s">
        <v>63</v>
      </c>
      <c r="AE13" s="608"/>
      <c r="AF13" s="608"/>
      <c r="AG13" s="609"/>
      <c r="AH13" s="654" t="str">
        <f>IF(入学願書!AI14="","",入学願書!AI14)</f>
        <v/>
      </c>
      <c r="AI13" s="634"/>
      <c r="AJ13" s="634"/>
      <c r="AK13" s="634"/>
      <c r="AL13" s="663"/>
    </row>
    <row r="14" spans="1:38" ht="15.6" customHeight="1">
      <c r="A14" s="660" t="s">
        <v>111</v>
      </c>
      <c r="B14" s="661"/>
      <c r="C14" s="661"/>
      <c r="D14" s="661"/>
      <c r="E14" s="662"/>
      <c r="F14" s="604"/>
      <c r="G14" s="605"/>
      <c r="H14" s="605"/>
      <c r="I14" s="605"/>
      <c r="J14" s="605"/>
      <c r="K14" s="605"/>
      <c r="L14" s="605"/>
      <c r="M14" s="605"/>
      <c r="N14" s="605"/>
      <c r="O14" s="605"/>
      <c r="P14" s="605"/>
      <c r="Q14" s="605"/>
      <c r="R14" s="605"/>
      <c r="S14" s="605"/>
      <c r="T14" s="605"/>
      <c r="U14" s="605"/>
      <c r="V14" s="605"/>
      <c r="W14" s="605"/>
      <c r="X14" s="605"/>
      <c r="Y14" s="605"/>
      <c r="Z14" s="605"/>
      <c r="AA14" s="605"/>
      <c r="AB14" s="605"/>
      <c r="AC14" s="606"/>
      <c r="AD14" s="797" t="s">
        <v>386</v>
      </c>
      <c r="AE14" s="798"/>
      <c r="AF14" s="798"/>
      <c r="AG14" s="799"/>
      <c r="AH14" s="655"/>
      <c r="AI14" s="642"/>
      <c r="AJ14" s="642"/>
      <c r="AK14" s="642"/>
      <c r="AL14" s="664"/>
    </row>
    <row r="15" spans="1:38" ht="15.6" customHeight="1">
      <c r="A15" s="621" t="s">
        <v>394</v>
      </c>
      <c r="B15" s="622"/>
      <c r="C15" s="622"/>
      <c r="D15" s="622"/>
      <c r="E15" s="623"/>
      <c r="F15" s="604" t="str">
        <f>IF(入学願書!G14="","",入学願書!G14)</f>
        <v/>
      </c>
      <c r="G15" s="605"/>
      <c r="H15" s="605"/>
      <c r="I15" s="605"/>
      <c r="J15" s="605"/>
      <c r="K15" s="605"/>
      <c r="L15" s="605"/>
      <c r="M15" s="605"/>
      <c r="N15" s="605"/>
      <c r="O15" s="605"/>
      <c r="P15" s="605"/>
      <c r="Q15" s="605"/>
      <c r="R15" s="605"/>
      <c r="S15" s="605"/>
      <c r="T15" s="605"/>
      <c r="U15" s="605"/>
      <c r="V15" s="605"/>
      <c r="W15" s="605"/>
      <c r="X15" s="605"/>
      <c r="Y15" s="605"/>
      <c r="Z15" s="605"/>
      <c r="AA15" s="605"/>
      <c r="AB15" s="605"/>
      <c r="AC15" s="606"/>
      <c r="AD15" s="607" t="s">
        <v>112</v>
      </c>
      <c r="AE15" s="608"/>
      <c r="AF15" s="608"/>
      <c r="AG15" s="609"/>
      <c r="AH15" s="654" t="str">
        <f>IF(入学願書!AI16="","",入学願書!AI16)</f>
        <v/>
      </c>
      <c r="AI15" s="634"/>
      <c r="AJ15" s="634"/>
      <c r="AK15" s="634"/>
      <c r="AL15" s="663"/>
    </row>
    <row r="16" spans="1:38" ht="15.6" customHeight="1">
      <c r="A16" s="660" t="s">
        <v>78</v>
      </c>
      <c r="B16" s="661"/>
      <c r="C16" s="661"/>
      <c r="D16" s="661"/>
      <c r="E16" s="662"/>
      <c r="F16" s="604"/>
      <c r="G16" s="605"/>
      <c r="H16" s="605"/>
      <c r="I16" s="605"/>
      <c r="J16" s="605"/>
      <c r="K16" s="605"/>
      <c r="L16" s="605"/>
      <c r="M16" s="605"/>
      <c r="N16" s="605"/>
      <c r="O16" s="605"/>
      <c r="P16" s="605"/>
      <c r="Q16" s="605"/>
      <c r="R16" s="605"/>
      <c r="S16" s="605"/>
      <c r="T16" s="605"/>
      <c r="U16" s="605"/>
      <c r="V16" s="605"/>
      <c r="W16" s="605"/>
      <c r="X16" s="605"/>
      <c r="Y16" s="605"/>
      <c r="Z16" s="605"/>
      <c r="AA16" s="605"/>
      <c r="AB16" s="605"/>
      <c r="AC16" s="606"/>
      <c r="AD16" s="641" t="s">
        <v>385</v>
      </c>
      <c r="AE16" s="642"/>
      <c r="AF16" s="642"/>
      <c r="AG16" s="643"/>
      <c r="AH16" s="655"/>
      <c r="AI16" s="642"/>
      <c r="AJ16" s="642"/>
      <c r="AK16" s="642"/>
      <c r="AL16" s="664"/>
    </row>
    <row r="17" spans="1:38" ht="9" customHeight="1">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row>
    <row r="18" spans="1:38" s="115" customFormat="1" ht="20.45" customHeight="1">
      <c r="A18" s="113"/>
      <c r="B18" s="114" t="s">
        <v>69</v>
      </c>
      <c r="C18" s="113" t="s">
        <v>13</v>
      </c>
      <c r="D18" s="113"/>
      <c r="E18" s="113" t="s">
        <v>442</v>
      </c>
      <c r="F18" s="113"/>
      <c r="G18" s="113"/>
      <c r="H18" s="113"/>
      <c r="I18" s="113"/>
      <c r="J18" s="113"/>
      <c r="K18" s="113"/>
      <c r="L18" s="113"/>
      <c r="M18" s="816" t="s">
        <v>446</v>
      </c>
      <c r="N18" s="816"/>
      <c r="O18" s="816"/>
      <c r="P18" s="816"/>
      <c r="Q18" s="816"/>
      <c r="R18" s="816"/>
      <c r="S18" s="816"/>
      <c r="T18" s="816"/>
      <c r="U18" s="816"/>
      <c r="V18" s="816"/>
      <c r="W18" s="816"/>
      <c r="X18" s="816"/>
      <c r="Y18" s="816"/>
      <c r="Z18" s="816"/>
      <c r="AA18" s="816"/>
      <c r="AB18" s="816"/>
      <c r="AC18" s="816"/>
      <c r="AD18" s="816"/>
      <c r="AE18" s="816"/>
      <c r="AF18" s="816"/>
      <c r="AG18" s="816"/>
      <c r="AH18" s="816"/>
      <c r="AI18" s="816"/>
      <c r="AJ18" s="816"/>
      <c r="AK18" s="816"/>
      <c r="AL18" s="816"/>
    </row>
    <row r="19" spans="1:38" ht="24.95" customHeight="1">
      <c r="A19" s="787" t="s">
        <v>447</v>
      </c>
      <c r="B19" s="788"/>
      <c r="C19" s="788"/>
      <c r="D19" s="788"/>
      <c r="E19" s="789"/>
      <c r="F19" s="793" t="s">
        <v>438</v>
      </c>
      <c r="G19" s="794"/>
      <c r="H19" s="794"/>
      <c r="I19" s="794"/>
      <c r="J19" s="794"/>
      <c r="K19" s="836"/>
      <c r="L19" s="836"/>
      <c r="M19" s="836"/>
      <c r="N19" s="836"/>
      <c r="O19" s="836"/>
      <c r="P19" s="836"/>
      <c r="Q19" s="836"/>
      <c r="R19" s="836"/>
      <c r="S19" s="836"/>
      <c r="T19" s="836"/>
      <c r="U19" s="836"/>
      <c r="V19" s="836"/>
      <c r="W19" s="836"/>
      <c r="X19" s="837"/>
      <c r="Y19" s="827" t="s">
        <v>450</v>
      </c>
      <c r="Z19" s="828"/>
      <c r="AA19" s="828"/>
      <c r="AB19" s="828"/>
      <c r="AC19" s="828"/>
      <c r="AD19" s="829" t="s">
        <v>445</v>
      </c>
      <c r="AE19" s="828" t="s">
        <v>451</v>
      </c>
      <c r="AF19" s="828"/>
      <c r="AG19" s="828"/>
      <c r="AH19" s="828"/>
      <c r="AI19" s="831"/>
      <c r="AJ19" s="817" t="s">
        <v>452</v>
      </c>
      <c r="AK19" s="818"/>
      <c r="AL19" s="819"/>
    </row>
    <row r="20" spans="1:38" ht="24.95" customHeight="1">
      <c r="A20" s="790"/>
      <c r="B20" s="791"/>
      <c r="C20" s="791"/>
      <c r="D20" s="791"/>
      <c r="E20" s="792"/>
      <c r="F20" s="795" t="s">
        <v>439</v>
      </c>
      <c r="G20" s="796"/>
      <c r="H20" s="796"/>
      <c r="I20" s="796"/>
      <c r="J20" s="796"/>
      <c r="K20" s="838"/>
      <c r="L20" s="838"/>
      <c r="M20" s="838"/>
      <c r="N20" s="838"/>
      <c r="O20" s="838"/>
      <c r="P20" s="838"/>
      <c r="Q20" s="838"/>
      <c r="R20" s="838"/>
      <c r="S20" s="838"/>
      <c r="T20" s="838"/>
      <c r="U20" s="838"/>
      <c r="V20" s="838"/>
      <c r="W20" s="838"/>
      <c r="X20" s="839"/>
      <c r="Y20" s="832"/>
      <c r="Z20" s="833"/>
      <c r="AA20" s="833"/>
      <c r="AB20" s="833"/>
      <c r="AC20" s="833"/>
      <c r="AD20" s="830"/>
      <c r="AE20" s="834"/>
      <c r="AF20" s="834"/>
      <c r="AG20" s="834"/>
      <c r="AH20" s="834"/>
      <c r="AI20" s="835"/>
      <c r="AJ20" s="824"/>
      <c r="AK20" s="825"/>
      <c r="AL20" s="826"/>
    </row>
    <row r="21" spans="1:38" ht="24.95" customHeight="1">
      <c r="A21" s="787" t="s">
        <v>448</v>
      </c>
      <c r="B21" s="788"/>
      <c r="C21" s="788"/>
      <c r="D21" s="788"/>
      <c r="E21" s="789"/>
      <c r="F21" s="793" t="s">
        <v>438</v>
      </c>
      <c r="G21" s="794"/>
      <c r="H21" s="794"/>
      <c r="I21" s="794"/>
      <c r="J21" s="794"/>
      <c r="K21" s="836"/>
      <c r="L21" s="836"/>
      <c r="M21" s="836"/>
      <c r="N21" s="836"/>
      <c r="O21" s="836"/>
      <c r="P21" s="836"/>
      <c r="Q21" s="836"/>
      <c r="R21" s="836"/>
      <c r="S21" s="836"/>
      <c r="T21" s="836"/>
      <c r="U21" s="836"/>
      <c r="V21" s="836"/>
      <c r="W21" s="836"/>
      <c r="X21" s="837"/>
      <c r="Y21" s="827" t="s">
        <v>450</v>
      </c>
      <c r="Z21" s="828"/>
      <c r="AA21" s="828"/>
      <c r="AB21" s="828"/>
      <c r="AC21" s="828"/>
      <c r="AD21" s="829" t="s">
        <v>445</v>
      </c>
      <c r="AE21" s="828" t="s">
        <v>451</v>
      </c>
      <c r="AF21" s="828"/>
      <c r="AG21" s="828"/>
      <c r="AH21" s="828"/>
      <c r="AI21" s="831"/>
      <c r="AJ21" s="817" t="s">
        <v>452</v>
      </c>
      <c r="AK21" s="818"/>
      <c r="AL21" s="819"/>
    </row>
    <row r="22" spans="1:38" ht="24.95" customHeight="1">
      <c r="A22" s="790"/>
      <c r="B22" s="791"/>
      <c r="C22" s="791"/>
      <c r="D22" s="791"/>
      <c r="E22" s="792"/>
      <c r="F22" s="795" t="s">
        <v>439</v>
      </c>
      <c r="G22" s="796"/>
      <c r="H22" s="796"/>
      <c r="I22" s="796"/>
      <c r="J22" s="796"/>
      <c r="K22" s="838"/>
      <c r="L22" s="838"/>
      <c r="M22" s="838"/>
      <c r="N22" s="838"/>
      <c r="O22" s="838"/>
      <c r="P22" s="838"/>
      <c r="Q22" s="838"/>
      <c r="R22" s="838"/>
      <c r="S22" s="838"/>
      <c r="T22" s="838"/>
      <c r="U22" s="838"/>
      <c r="V22" s="838"/>
      <c r="W22" s="838"/>
      <c r="X22" s="839"/>
      <c r="Y22" s="832"/>
      <c r="Z22" s="833"/>
      <c r="AA22" s="833"/>
      <c r="AB22" s="833"/>
      <c r="AC22" s="833"/>
      <c r="AD22" s="830"/>
      <c r="AE22" s="834"/>
      <c r="AF22" s="834"/>
      <c r="AG22" s="834"/>
      <c r="AH22" s="834"/>
      <c r="AI22" s="835"/>
      <c r="AJ22" s="824"/>
      <c r="AK22" s="825"/>
      <c r="AL22" s="826"/>
    </row>
    <row r="23" spans="1:38" ht="24.95" customHeight="1">
      <c r="A23" s="787" t="s">
        <v>449</v>
      </c>
      <c r="B23" s="788"/>
      <c r="C23" s="788"/>
      <c r="D23" s="788"/>
      <c r="E23" s="789"/>
      <c r="F23" s="793" t="s">
        <v>438</v>
      </c>
      <c r="G23" s="794"/>
      <c r="H23" s="794"/>
      <c r="I23" s="794"/>
      <c r="J23" s="794"/>
      <c r="K23" s="836"/>
      <c r="L23" s="836"/>
      <c r="M23" s="836"/>
      <c r="N23" s="836"/>
      <c r="O23" s="836"/>
      <c r="P23" s="836"/>
      <c r="Q23" s="836"/>
      <c r="R23" s="836"/>
      <c r="S23" s="836"/>
      <c r="T23" s="836"/>
      <c r="U23" s="836"/>
      <c r="V23" s="836"/>
      <c r="W23" s="836"/>
      <c r="X23" s="837"/>
      <c r="Y23" s="827" t="s">
        <v>450</v>
      </c>
      <c r="Z23" s="828"/>
      <c r="AA23" s="828"/>
      <c r="AB23" s="828"/>
      <c r="AC23" s="828"/>
      <c r="AD23" s="829" t="s">
        <v>445</v>
      </c>
      <c r="AE23" s="828" t="s">
        <v>451</v>
      </c>
      <c r="AF23" s="828"/>
      <c r="AG23" s="828"/>
      <c r="AH23" s="828"/>
      <c r="AI23" s="831"/>
      <c r="AJ23" s="817" t="s">
        <v>452</v>
      </c>
      <c r="AK23" s="818"/>
      <c r="AL23" s="819"/>
    </row>
    <row r="24" spans="1:38" ht="24.95" customHeight="1">
      <c r="A24" s="790"/>
      <c r="B24" s="791"/>
      <c r="C24" s="791"/>
      <c r="D24" s="791"/>
      <c r="E24" s="792"/>
      <c r="F24" s="795" t="s">
        <v>439</v>
      </c>
      <c r="G24" s="796"/>
      <c r="H24" s="796"/>
      <c r="I24" s="796"/>
      <c r="J24" s="796"/>
      <c r="K24" s="838"/>
      <c r="L24" s="838"/>
      <c r="M24" s="838"/>
      <c r="N24" s="838"/>
      <c r="O24" s="838"/>
      <c r="P24" s="838"/>
      <c r="Q24" s="838"/>
      <c r="R24" s="838"/>
      <c r="S24" s="838"/>
      <c r="T24" s="838"/>
      <c r="U24" s="838"/>
      <c r="V24" s="838"/>
      <c r="W24" s="838"/>
      <c r="X24" s="839"/>
      <c r="Y24" s="832"/>
      <c r="Z24" s="833"/>
      <c r="AA24" s="833"/>
      <c r="AB24" s="833"/>
      <c r="AC24" s="833"/>
      <c r="AD24" s="830"/>
      <c r="AE24" s="834"/>
      <c r="AF24" s="834"/>
      <c r="AG24" s="834"/>
      <c r="AH24" s="834"/>
      <c r="AI24" s="835"/>
      <c r="AJ24" s="824"/>
      <c r="AK24" s="825"/>
      <c r="AL24" s="826"/>
    </row>
    <row r="25" spans="1:38" ht="24.95" customHeight="1">
      <c r="A25" s="787"/>
      <c r="B25" s="788"/>
      <c r="C25" s="788"/>
      <c r="D25" s="788"/>
      <c r="E25" s="789"/>
      <c r="F25" s="793" t="str">
        <f>IF(A25="","","学校名Name:")</f>
        <v/>
      </c>
      <c r="G25" s="794"/>
      <c r="H25" s="794"/>
      <c r="I25" s="794"/>
      <c r="J25" s="794"/>
      <c r="K25" s="836"/>
      <c r="L25" s="836"/>
      <c r="M25" s="836"/>
      <c r="N25" s="836"/>
      <c r="O25" s="836"/>
      <c r="P25" s="836"/>
      <c r="Q25" s="836"/>
      <c r="R25" s="836"/>
      <c r="S25" s="836"/>
      <c r="T25" s="836"/>
      <c r="U25" s="836"/>
      <c r="V25" s="836"/>
      <c r="W25" s="836"/>
      <c r="X25" s="837"/>
      <c r="Y25" s="827" t="str">
        <f>IF(A25="","","入学年月
(Admission date)")</f>
        <v/>
      </c>
      <c r="Z25" s="828"/>
      <c r="AA25" s="828"/>
      <c r="AB25" s="828"/>
      <c r="AC25" s="828"/>
      <c r="AD25" s="829" t="s">
        <v>445</v>
      </c>
      <c r="AE25" s="828" t="str">
        <f>IF(A25="","","終了年月
(Graduation date)")</f>
        <v/>
      </c>
      <c r="AF25" s="828"/>
      <c r="AG25" s="828"/>
      <c r="AH25" s="828"/>
      <c r="AI25" s="831"/>
      <c r="AJ25" s="817" t="str">
        <f>IF(A25="","","在籍状況
Enrollment status")</f>
        <v/>
      </c>
      <c r="AK25" s="818"/>
      <c r="AL25" s="819"/>
    </row>
    <row r="26" spans="1:38" ht="24.95" customHeight="1">
      <c r="A26" s="790"/>
      <c r="B26" s="791"/>
      <c r="C26" s="791"/>
      <c r="D26" s="791"/>
      <c r="E26" s="792"/>
      <c r="F26" s="795" t="str">
        <f>IF(A25="","","住所Address: ")</f>
        <v/>
      </c>
      <c r="G26" s="796"/>
      <c r="H26" s="796"/>
      <c r="I26" s="796"/>
      <c r="J26" s="796"/>
      <c r="K26" s="838"/>
      <c r="L26" s="838"/>
      <c r="M26" s="838"/>
      <c r="N26" s="838"/>
      <c r="O26" s="838"/>
      <c r="P26" s="838"/>
      <c r="Q26" s="838"/>
      <c r="R26" s="838"/>
      <c r="S26" s="838"/>
      <c r="T26" s="838"/>
      <c r="U26" s="838"/>
      <c r="V26" s="838"/>
      <c r="W26" s="838"/>
      <c r="X26" s="839"/>
      <c r="Y26" s="832"/>
      <c r="Z26" s="833"/>
      <c r="AA26" s="833"/>
      <c r="AB26" s="833"/>
      <c r="AC26" s="833"/>
      <c r="AD26" s="830"/>
      <c r="AE26" s="834"/>
      <c r="AF26" s="834"/>
      <c r="AG26" s="834"/>
      <c r="AH26" s="834"/>
      <c r="AI26" s="835"/>
      <c r="AJ26" s="824"/>
      <c r="AK26" s="825"/>
      <c r="AL26" s="826"/>
    </row>
    <row r="27" spans="1:38" ht="24.95" customHeight="1">
      <c r="A27" s="787"/>
      <c r="B27" s="788"/>
      <c r="C27" s="788"/>
      <c r="D27" s="788"/>
      <c r="E27" s="789"/>
      <c r="F27" s="793" t="str">
        <f>IF(A27="","","学校名Name:")</f>
        <v/>
      </c>
      <c r="G27" s="794"/>
      <c r="H27" s="794"/>
      <c r="I27" s="794"/>
      <c r="J27" s="794"/>
      <c r="K27" s="836"/>
      <c r="L27" s="836"/>
      <c r="M27" s="836"/>
      <c r="N27" s="836"/>
      <c r="O27" s="836"/>
      <c r="P27" s="836"/>
      <c r="Q27" s="836"/>
      <c r="R27" s="836"/>
      <c r="S27" s="836"/>
      <c r="T27" s="836"/>
      <c r="U27" s="836"/>
      <c r="V27" s="836"/>
      <c r="W27" s="836"/>
      <c r="X27" s="837"/>
      <c r="Y27" s="827" t="str">
        <f>IF(A27="","","入学年月
(Admission date)")</f>
        <v/>
      </c>
      <c r="Z27" s="828"/>
      <c r="AA27" s="828"/>
      <c r="AB27" s="828"/>
      <c r="AC27" s="828"/>
      <c r="AD27" s="829" t="s">
        <v>445</v>
      </c>
      <c r="AE27" s="828" t="str">
        <f>IF(A27="","","終了年月
(Graduation date)")</f>
        <v/>
      </c>
      <c r="AF27" s="828"/>
      <c r="AG27" s="828"/>
      <c r="AH27" s="828"/>
      <c r="AI27" s="831"/>
      <c r="AJ27" s="817" t="str">
        <f>IF(A27="","","在籍状況
Enrollment status")</f>
        <v/>
      </c>
      <c r="AK27" s="818"/>
      <c r="AL27" s="819"/>
    </row>
    <row r="28" spans="1:38" ht="24.95" customHeight="1">
      <c r="A28" s="790"/>
      <c r="B28" s="791"/>
      <c r="C28" s="791"/>
      <c r="D28" s="791"/>
      <c r="E28" s="792"/>
      <c r="F28" s="795" t="str">
        <f>IF(A27="","","住所Address: ")</f>
        <v/>
      </c>
      <c r="G28" s="796"/>
      <c r="H28" s="796"/>
      <c r="I28" s="796"/>
      <c r="J28" s="796"/>
      <c r="K28" s="838"/>
      <c r="L28" s="838"/>
      <c r="M28" s="838"/>
      <c r="N28" s="838"/>
      <c r="O28" s="838"/>
      <c r="P28" s="838"/>
      <c r="Q28" s="838"/>
      <c r="R28" s="838"/>
      <c r="S28" s="838"/>
      <c r="T28" s="838"/>
      <c r="U28" s="838"/>
      <c r="V28" s="838"/>
      <c r="W28" s="838"/>
      <c r="X28" s="839"/>
      <c r="Y28" s="832"/>
      <c r="Z28" s="833"/>
      <c r="AA28" s="833"/>
      <c r="AB28" s="833"/>
      <c r="AC28" s="833"/>
      <c r="AD28" s="830"/>
      <c r="AE28" s="834"/>
      <c r="AF28" s="834"/>
      <c r="AG28" s="834"/>
      <c r="AH28" s="834"/>
      <c r="AI28" s="835"/>
      <c r="AJ28" s="824"/>
      <c r="AK28" s="825"/>
      <c r="AL28" s="826"/>
    </row>
    <row r="29" spans="1:38" ht="24.95" hidden="1" customHeight="1" outlineLevel="1">
      <c r="A29" s="787"/>
      <c r="B29" s="788"/>
      <c r="C29" s="788"/>
      <c r="D29" s="788"/>
      <c r="E29" s="789"/>
      <c r="F29" s="793" t="str">
        <f>IF(A29="","","学校名Name:")</f>
        <v/>
      </c>
      <c r="G29" s="794"/>
      <c r="H29" s="794"/>
      <c r="I29" s="794"/>
      <c r="J29" s="794"/>
      <c r="K29" s="836"/>
      <c r="L29" s="836"/>
      <c r="M29" s="836"/>
      <c r="N29" s="836"/>
      <c r="O29" s="836"/>
      <c r="P29" s="836"/>
      <c r="Q29" s="836"/>
      <c r="R29" s="836"/>
      <c r="S29" s="836"/>
      <c r="T29" s="836"/>
      <c r="U29" s="836"/>
      <c r="V29" s="836"/>
      <c r="W29" s="836"/>
      <c r="X29" s="837"/>
      <c r="Y29" s="827" t="str">
        <f>IF(A29="","","入学年月
(Admission date)")</f>
        <v/>
      </c>
      <c r="Z29" s="828"/>
      <c r="AA29" s="828"/>
      <c r="AB29" s="828"/>
      <c r="AC29" s="828"/>
      <c r="AD29" s="829" t="s">
        <v>445</v>
      </c>
      <c r="AE29" s="828" t="str">
        <f>IF(A29="","","終了年月
(Graduation date)")</f>
        <v/>
      </c>
      <c r="AF29" s="828"/>
      <c r="AG29" s="828"/>
      <c r="AH29" s="828"/>
      <c r="AI29" s="831"/>
      <c r="AJ29" s="817" t="str">
        <f>IF(A29="","","在籍状況
Enrollment status")</f>
        <v/>
      </c>
      <c r="AK29" s="818"/>
      <c r="AL29" s="819"/>
    </row>
    <row r="30" spans="1:38" ht="24.95" hidden="1" customHeight="1" outlineLevel="1">
      <c r="A30" s="790"/>
      <c r="B30" s="791"/>
      <c r="C30" s="791"/>
      <c r="D30" s="791"/>
      <c r="E30" s="792"/>
      <c r="F30" s="795" t="str">
        <f>IF(A29="","","住所Address: ")</f>
        <v/>
      </c>
      <c r="G30" s="796"/>
      <c r="H30" s="796"/>
      <c r="I30" s="796"/>
      <c r="J30" s="796"/>
      <c r="K30" s="838"/>
      <c r="L30" s="838"/>
      <c r="M30" s="838"/>
      <c r="N30" s="838"/>
      <c r="O30" s="838"/>
      <c r="P30" s="838"/>
      <c r="Q30" s="838"/>
      <c r="R30" s="838"/>
      <c r="S30" s="838"/>
      <c r="T30" s="838"/>
      <c r="U30" s="838"/>
      <c r="V30" s="838"/>
      <c r="W30" s="838"/>
      <c r="X30" s="839"/>
      <c r="Y30" s="820"/>
      <c r="Z30" s="821"/>
      <c r="AA30" s="821"/>
      <c r="AB30" s="821"/>
      <c r="AC30" s="821"/>
      <c r="AD30" s="830"/>
      <c r="AE30" s="822"/>
      <c r="AF30" s="822"/>
      <c r="AG30" s="822"/>
      <c r="AH30" s="822"/>
      <c r="AI30" s="823"/>
      <c r="AJ30" s="824"/>
      <c r="AK30" s="825"/>
      <c r="AL30" s="826"/>
    </row>
    <row r="31" spans="1:38" ht="24.95" hidden="1" customHeight="1" outlineLevel="1">
      <c r="A31" s="787"/>
      <c r="B31" s="788"/>
      <c r="C31" s="788"/>
      <c r="D31" s="788"/>
      <c r="E31" s="789"/>
      <c r="F31" s="793" t="str">
        <f>IF(A31="","","学校名Name:")</f>
        <v/>
      </c>
      <c r="G31" s="794"/>
      <c r="H31" s="794"/>
      <c r="I31" s="794"/>
      <c r="J31" s="794"/>
      <c r="K31" s="836"/>
      <c r="L31" s="836"/>
      <c r="M31" s="836"/>
      <c r="N31" s="836"/>
      <c r="O31" s="836"/>
      <c r="P31" s="836"/>
      <c r="Q31" s="836"/>
      <c r="R31" s="836"/>
      <c r="S31" s="836"/>
      <c r="T31" s="836"/>
      <c r="U31" s="836"/>
      <c r="V31" s="836"/>
      <c r="W31" s="836"/>
      <c r="X31" s="837"/>
      <c r="Y31" s="827" t="str">
        <f>IF(A31="","","入学年月
(Admission date)")</f>
        <v/>
      </c>
      <c r="Z31" s="828"/>
      <c r="AA31" s="828"/>
      <c r="AB31" s="828"/>
      <c r="AC31" s="828"/>
      <c r="AD31" s="829" t="s">
        <v>445</v>
      </c>
      <c r="AE31" s="828" t="str">
        <f>IF(A31="","","終了年月
(Graduation date)")</f>
        <v/>
      </c>
      <c r="AF31" s="828"/>
      <c r="AG31" s="828"/>
      <c r="AH31" s="828"/>
      <c r="AI31" s="831"/>
      <c r="AJ31" s="817" t="str">
        <f>IF(A31="","","在籍状況
Enrollment status")</f>
        <v/>
      </c>
      <c r="AK31" s="818"/>
      <c r="AL31" s="819"/>
    </row>
    <row r="32" spans="1:38" ht="24.95" hidden="1" customHeight="1" outlineLevel="1">
      <c r="A32" s="790"/>
      <c r="B32" s="791"/>
      <c r="C32" s="791"/>
      <c r="D32" s="791"/>
      <c r="E32" s="792"/>
      <c r="F32" s="795" t="str">
        <f>IF(A31="","","住所Address: ")</f>
        <v/>
      </c>
      <c r="G32" s="796"/>
      <c r="H32" s="796"/>
      <c r="I32" s="796"/>
      <c r="J32" s="796"/>
      <c r="K32" s="838"/>
      <c r="L32" s="838"/>
      <c r="M32" s="838"/>
      <c r="N32" s="838"/>
      <c r="O32" s="838"/>
      <c r="P32" s="838"/>
      <c r="Q32" s="838"/>
      <c r="R32" s="838"/>
      <c r="S32" s="838"/>
      <c r="T32" s="838"/>
      <c r="U32" s="838"/>
      <c r="V32" s="838"/>
      <c r="W32" s="838"/>
      <c r="X32" s="839"/>
      <c r="Y32" s="820"/>
      <c r="Z32" s="821"/>
      <c r="AA32" s="821"/>
      <c r="AB32" s="821"/>
      <c r="AC32" s="821"/>
      <c r="AD32" s="830"/>
      <c r="AE32" s="822"/>
      <c r="AF32" s="822"/>
      <c r="AG32" s="822"/>
      <c r="AH32" s="822"/>
      <c r="AI32" s="823"/>
      <c r="AJ32" s="824"/>
      <c r="AK32" s="825"/>
      <c r="AL32" s="826"/>
    </row>
    <row r="33" spans="1:47" ht="9" customHeight="1" collapsed="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row>
    <row r="34" spans="1:47" s="117" customFormat="1" ht="20.100000000000001" customHeight="1">
      <c r="A34" s="842" t="s">
        <v>513</v>
      </c>
      <c r="B34" s="843"/>
      <c r="C34" s="843"/>
      <c r="D34" s="843"/>
      <c r="E34" s="843"/>
      <c r="F34" s="843"/>
      <c r="G34" s="843"/>
      <c r="H34" s="843"/>
      <c r="I34" s="843"/>
      <c r="J34" s="843"/>
      <c r="K34" s="843"/>
      <c r="L34" s="843"/>
      <c r="M34" s="843"/>
      <c r="N34" s="843"/>
      <c r="O34" s="843"/>
      <c r="P34" s="843"/>
      <c r="Q34" s="843"/>
      <c r="R34" s="843"/>
      <c r="S34" s="843"/>
      <c r="T34" s="843"/>
      <c r="U34" s="843"/>
      <c r="V34" s="843"/>
      <c r="W34" s="843"/>
      <c r="X34" s="843"/>
      <c r="Y34" s="843"/>
      <c r="Z34" s="843"/>
      <c r="AA34" s="843"/>
      <c r="AB34" s="843"/>
      <c r="AC34" s="843"/>
      <c r="AD34" s="843"/>
      <c r="AE34" s="843"/>
      <c r="AF34" s="843"/>
      <c r="AG34" s="843"/>
      <c r="AH34" s="840">
        <v>16</v>
      </c>
      <c r="AI34" s="841"/>
      <c r="AJ34" s="841"/>
      <c r="AK34" s="866" t="s">
        <v>457</v>
      </c>
      <c r="AL34" s="867"/>
      <c r="AM34" s="116"/>
      <c r="AN34" s="116"/>
      <c r="AO34" s="116"/>
      <c r="AP34" s="116"/>
      <c r="AQ34" s="116"/>
      <c r="AR34" s="116"/>
      <c r="AS34" s="116"/>
      <c r="AT34" s="116"/>
      <c r="AU34" s="116"/>
    </row>
    <row r="35" spans="1:47" ht="9"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row>
    <row r="36" spans="1:47" s="117" customFormat="1" ht="27.95" customHeight="1">
      <c r="A36" s="874" t="s">
        <v>456</v>
      </c>
      <c r="B36" s="875"/>
      <c r="C36" s="875"/>
      <c r="D36" s="875"/>
      <c r="E36" s="875"/>
      <c r="F36" s="875"/>
      <c r="G36" s="875"/>
      <c r="H36" s="875"/>
      <c r="I36" s="875"/>
      <c r="J36" s="876"/>
      <c r="K36" s="763" t="s">
        <v>454</v>
      </c>
      <c r="L36" s="763"/>
      <c r="M36" s="763"/>
      <c r="N36" s="763"/>
      <c r="O36" s="763"/>
      <c r="P36" s="763"/>
      <c r="Q36" s="763"/>
      <c r="R36" s="763"/>
      <c r="S36" s="763"/>
      <c r="T36" s="763"/>
      <c r="U36" s="763"/>
      <c r="V36" s="763"/>
      <c r="W36" s="763"/>
      <c r="X36" s="763"/>
      <c r="Y36" s="763" t="s">
        <v>453</v>
      </c>
      <c r="Z36" s="763"/>
      <c r="AA36" s="763"/>
      <c r="AB36" s="763"/>
      <c r="AC36" s="763"/>
      <c r="AD36" s="763"/>
      <c r="AE36" s="763"/>
      <c r="AF36" s="763" t="s">
        <v>455</v>
      </c>
      <c r="AG36" s="763"/>
      <c r="AH36" s="763"/>
      <c r="AI36" s="763"/>
      <c r="AJ36" s="763"/>
      <c r="AK36" s="763"/>
      <c r="AL36" s="763"/>
    </row>
    <row r="37" spans="1:47" s="117" customFormat="1" ht="17.25" customHeight="1">
      <c r="A37" s="870"/>
      <c r="B37" s="871"/>
      <c r="C37" s="871"/>
      <c r="D37" s="871"/>
      <c r="E37" s="871"/>
      <c r="F37" s="766" t="str">
        <f>IF(A37&lt;&gt;"その他　　　　　　　  　　　　Others","","学校種別")</f>
        <v/>
      </c>
      <c r="G37" s="766"/>
      <c r="H37" s="766"/>
      <c r="I37" s="766"/>
      <c r="J37" s="767"/>
      <c r="K37" s="868"/>
      <c r="L37" s="868"/>
      <c r="M37" s="868"/>
      <c r="N37" s="868"/>
      <c r="O37" s="868"/>
      <c r="P37" s="868"/>
      <c r="Q37" s="868"/>
      <c r="R37" s="868"/>
      <c r="S37" s="868"/>
      <c r="T37" s="868"/>
      <c r="U37" s="868"/>
      <c r="V37" s="868"/>
      <c r="W37" s="868"/>
      <c r="X37" s="868"/>
      <c r="Y37" s="761"/>
      <c r="Z37" s="761"/>
      <c r="AA37" s="761"/>
      <c r="AB37" s="761"/>
      <c r="AC37" s="761"/>
      <c r="AD37" s="761"/>
      <c r="AE37" s="761"/>
      <c r="AF37" s="764"/>
      <c r="AG37" s="764"/>
      <c r="AH37" s="764"/>
      <c r="AI37" s="764"/>
      <c r="AJ37" s="764"/>
      <c r="AK37" s="764"/>
      <c r="AL37" s="764"/>
    </row>
    <row r="38" spans="1:47" s="117" customFormat="1" ht="26.1" customHeight="1">
      <c r="A38" s="872"/>
      <c r="B38" s="873"/>
      <c r="C38" s="873"/>
      <c r="D38" s="873"/>
      <c r="E38" s="873"/>
      <c r="F38" s="768"/>
      <c r="G38" s="768"/>
      <c r="H38" s="768"/>
      <c r="I38" s="768"/>
      <c r="J38" s="769"/>
      <c r="K38" s="869"/>
      <c r="L38" s="869"/>
      <c r="M38" s="869"/>
      <c r="N38" s="869"/>
      <c r="O38" s="869"/>
      <c r="P38" s="869"/>
      <c r="Q38" s="869"/>
      <c r="R38" s="869"/>
      <c r="S38" s="869"/>
      <c r="T38" s="869"/>
      <c r="U38" s="869"/>
      <c r="V38" s="869"/>
      <c r="W38" s="869"/>
      <c r="X38" s="869"/>
      <c r="Y38" s="762"/>
      <c r="Z38" s="762"/>
      <c r="AA38" s="762"/>
      <c r="AB38" s="762"/>
      <c r="AC38" s="762"/>
      <c r="AD38" s="762"/>
      <c r="AE38" s="762"/>
      <c r="AF38" s="765"/>
      <c r="AG38" s="765"/>
      <c r="AH38" s="765"/>
      <c r="AI38" s="765"/>
      <c r="AJ38" s="765"/>
      <c r="AK38" s="765"/>
      <c r="AL38" s="765"/>
    </row>
    <row r="39" spans="1:47" ht="9"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row>
    <row r="40" spans="1:47" s="115" customFormat="1" ht="18" customHeight="1">
      <c r="A40" s="113"/>
      <c r="B40" s="114" t="s">
        <v>14</v>
      </c>
      <c r="C40" s="113" t="s">
        <v>17</v>
      </c>
      <c r="D40" s="113"/>
      <c r="E40" s="113" t="s">
        <v>512</v>
      </c>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row>
    <row r="41" spans="1:47" ht="17.25">
      <c r="A41" s="770"/>
      <c r="B41" s="771"/>
      <c r="C41" s="771"/>
      <c r="D41" s="771"/>
      <c r="E41" s="772"/>
      <c r="F41" s="779" t="s">
        <v>507</v>
      </c>
      <c r="G41" s="780"/>
      <c r="H41" s="780"/>
      <c r="I41" s="780"/>
      <c r="J41" s="780"/>
      <c r="K41" s="780"/>
      <c r="L41" s="780"/>
      <c r="M41" s="780"/>
      <c r="N41" s="780"/>
      <c r="O41" s="780"/>
      <c r="P41" s="780"/>
      <c r="Q41" s="780"/>
      <c r="R41" s="780"/>
      <c r="S41" s="780"/>
      <c r="T41" s="780"/>
      <c r="U41" s="780"/>
      <c r="V41" s="780"/>
      <c r="W41" s="780"/>
      <c r="X41" s="780"/>
      <c r="Y41" s="779" t="s">
        <v>506</v>
      </c>
      <c r="Z41" s="780"/>
      <c r="AA41" s="780"/>
      <c r="AB41" s="780"/>
      <c r="AC41" s="780"/>
      <c r="AD41" s="780"/>
      <c r="AE41" s="781"/>
      <c r="AF41" s="779" t="s">
        <v>505</v>
      </c>
      <c r="AG41" s="780"/>
      <c r="AH41" s="780"/>
      <c r="AI41" s="780"/>
      <c r="AJ41" s="780"/>
      <c r="AK41" s="780"/>
      <c r="AL41" s="781"/>
    </row>
    <row r="42" spans="1:47" ht="24.95" customHeight="1" outlineLevel="1">
      <c r="A42" s="773"/>
      <c r="B42" s="774"/>
      <c r="C42" s="774"/>
      <c r="D42" s="774"/>
      <c r="E42" s="775"/>
      <c r="F42" s="845" t="s">
        <v>508</v>
      </c>
      <c r="G42" s="846"/>
      <c r="H42" s="851"/>
      <c r="I42" s="852"/>
      <c r="J42" s="852"/>
      <c r="K42" s="852"/>
      <c r="L42" s="852"/>
      <c r="M42" s="852"/>
      <c r="N42" s="852"/>
      <c r="O42" s="852"/>
      <c r="P42" s="852"/>
      <c r="Q42" s="852"/>
      <c r="R42" s="852"/>
      <c r="S42" s="852"/>
      <c r="T42" s="852"/>
      <c r="U42" s="852"/>
      <c r="V42" s="852"/>
      <c r="W42" s="852"/>
      <c r="X42" s="852"/>
      <c r="Y42" s="857"/>
      <c r="Z42" s="858"/>
      <c r="AA42" s="858"/>
      <c r="AB42" s="858"/>
      <c r="AC42" s="858"/>
      <c r="AD42" s="858"/>
      <c r="AE42" s="859"/>
      <c r="AF42" s="857"/>
      <c r="AG42" s="858"/>
      <c r="AH42" s="858"/>
      <c r="AI42" s="858"/>
      <c r="AJ42" s="858"/>
      <c r="AK42" s="858"/>
      <c r="AL42" s="859"/>
    </row>
    <row r="43" spans="1:47" ht="24.95" customHeight="1" outlineLevel="1">
      <c r="A43" s="773"/>
      <c r="B43" s="774"/>
      <c r="C43" s="774"/>
      <c r="D43" s="774"/>
      <c r="E43" s="775"/>
      <c r="F43" s="847" t="s">
        <v>509</v>
      </c>
      <c r="G43" s="848"/>
      <c r="H43" s="853"/>
      <c r="I43" s="854"/>
      <c r="J43" s="854"/>
      <c r="K43" s="854"/>
      <c r="L43" s="854"/>
      <c r="M43" s="854"/>
      <c r="N43" s="854"/>
      <c r="O43" s="854"/>
      <c r="P43" s="854"/>
      <c r="Q43" s="854"/>
      <c r="R43" s="854"/>
      <c r="S43" s="854"/>
      <c r="T43" s="854"/>
      <c r="U43" s="854"/>
      <c r="V43" s="854"/>
      <c r="W43" s="854"/>
      <c r="X43" s="854"/>
      <c r="Y43" s="860"/>
      <c r="Z43" s="861"/>
      <c r="AA43" s="861"/>
      <c r="AB43" s="861"/>
      <c r="AC43" s="861"/>
      <c r="AD43" s="861"/>
      <c r="AE43" s="862"/>
      <c r="AF43" s="860"/>
      <c r="AG43" s="861"/>
      <c r="AH43" s="861"/>
      <c r="AI43" s="861"/>
      <c r="AJ43" s="861"/>
      <c r="AK43" s="861"/>
      <c r="AL43" s="862"/>
    </row>
    <row r="44" spans="1:47" ht="24.95" customHeight="1" outlineLevel="1">
      <c r="A44" s="776"/>
      <c r="B44" s="777"/>
      <c r="C44" s="777"/>
      <c r="D44" s="777"/>
      <c r="E44" s="778"/>
      <c r="F44" s="849" t="s">
        <v>510</v>
      </c>
      <c r="G44" s="850"/>
      <c r="H44" s="855"/>
      <c r="I44" s="856"/>
      <c r="J44" s="856"/>
      <c r="K44" s="856"/>
      <c r="L44" s="856"/>
      <c r="M44" s="856"/>
      <c r="N44" s="856"/>
      <c r="O44" s="856"/>
      <c r="P44" s="856"/>
      <c r="Q44" s="856"/>
      <c r="R44" s="856"/>
      <c r="S44" s="856"/>
      <c r="T44" s="856"/>
      <c r="U44" s="856"/>
      <c r="V44" s="856"/>
      <c r="W44" s="856"/>
      <c r="X44" s="856"/>
      <c r="Y44" s="863"/>
      <c r="Z44" s="864"/>
      <c r="AA44" s="864"/>
      <c r="AB44" s="864"/>
      <c r="AC44" s="864"/>
      <c r="AD44" s="864"/>
      <c r="AE44" s="865"/>
      <c r="AF44" s="863"/>
      <c r="AG44" s="864"/>
      <c r="AH44" s="864"/>
      <c r="AI44" s="864"/>
      <c r="AJ44" s="864"/>
      <c r="AK44" s="864"/>
      <c r="AL44" s="865"/>
    </row>
    <row r="45" spans="1:47" ht="9" customHeight="1">
      <c r="A45" s="118"/>
      <c r="B45" s="118"/>
      <c r="C45" s="118"/>
      <c r="D45" s="118"/>
      <c r="E45" s="118"/>
      <c r="F45" s="118"/>
      <c r="G45" s="118"/>
      <c r="H45" s="119"/>
      <c r="I45" s="120"/>
      <c r="J45" s="120"/>
      <c r="K45" s="120"/>
      <c r="L45" s="120"/>
      <c r="M45" s="121"/>
      <c r="N45" s="121"/>
      <c r="O45" s="121"/>
      <c r="P45" s="121"/>
      <c r="Q45" s="121"/>
      <c r="R45" s="121"/>
      <c r="S45" s="121"/>
      <c r="T45" s="121"/>
      <c r="U45" s="121"/>
      <c r="V45" s="121"/>
      <c r="W45" s="121"/>
      <c r="X45" s="121"/>
      <c r="Y45" s="122"/>
      <c r="Z45" s="122"/>
      <c r="AA45" s="119"/>
      <c r="AB45" s="123"/>
      <c r="AC45" s="123"/>
      <c r="AD45" s="118"/>
      <c r="AE45" s="118"/>
      <c r="AF45" s="118"/>
      <c r="AG45" s="122"/>
      <c r="AH45" s="123"/>
      <c r="AI45" s="123"/>
      <c r="AJ45" s="118"/>
      <c r="AK45" s="118"/>
      <c r="AL45" s="118"/>
    </row>
    <row r="46" spans="1:47" s="126" customFormat="1" ht="18" customHeight="1">
      <c r="A46" s="124"/>
      <c r="B46" s="125" t="s">
        <v>16</v>
      </c>
      <c r="C46" s="124" t="s">
        <v>511</v>
      </c>
      <c r="D46" s="124"/>
      <c r="E46" s="124" t="s">
        <v>655</v>
      </c>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row>
    <row r="47" spans="1:47" s="129" customFormat="1" ht="14.25">
      <c r="A47" s="127"/>
      <c r="B47" s="128"/>
      <c r="D47" s="127"/>
      <c r="E47" s="127"/>
      <c r="F47" s="130" t="s">
        <v>656</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row>
    <row r="48" spans="1:47" ht="24.95" customHeight="1">
      <c r="A48" s="720" t="s">
        <v>514</v>
      </c>
      <c r="B48" s="721"/>
      <c r="C48" s="721"/>
      <c r="D48" s="721"/>
      <c r="E48" s="721" t="s">
        <v>515</v>
      </c>
      <c r="F48" s="721"/>
      <c r="G48" s="721"/>
      <c r="H48" s="892"/>
      <c r="I48" s="880" t="s">
        <v>516</v>
      </c>
      <c r="J48" s="881"/>
      <c r="K48" s="881"/>
      <c r="L48" s="881"/>
      <c r="M48" s="881"/>
      <c r="N48" s="881"/>
      <c r="O48" s="881"/>
      <c r="P48" s="881"/>
      <c r="Q48" s="881"/>
      <c r="R48" s="881"/>
      <c r="S48" s="881"/>
      <c r="T48" s="882"/>
      <c r="U48" s="685" t="s">
        <v>514</v>
      </c>
      <c r="V48" s="620"/>
      <c r="W48" s="844"/>
      <c r="X48" s="619" t="s">
        <v>515</v>
      </c>
      <c r="Y48" s="620"/>
      <c r="Z48" s="620"/>
      <c r="AA48" s="685" t="s">
        <v>517</v>
      </c>
      <c r="AB48" s="620"/>
      <c r="AC48" s="620"/>
      <c r="AD48" s="620"/>
      <c r="AE48" s="620"/>
      <c r="AF48" s="620"/>
      <c r="AG48" s="620"/>
      <c r="AH48" s="620"/>
      <c r="AI48" s="620"/>
      <c r="AJ48" s="620"/>
      <c r="AK48" s="620"/>
      <c r="AL48" s="686"/>
    </row>
    <row r="49" spans="1:59" ht="24.95" customHeight="1">
      <c r="A49" s="722"/>
      <c r="B49" s="624"/>
      <c r="C49" s="624"/>
      <c r="D49" s="624"/>
      <c r="E49" s="624"/>
      <c r="F49" s="624"/>
      <c r="G49" s="624"/>
      <c r="H49" s="625"/>
      <c r="I49" s="883"/>
      <c r="J49" s="884"/>
      <c r="K49" s="884"/>
      <c r="L49" s="884"/>
      <c r="M49" s="884"/>
      <c r="N49" s="884"/>
      <c r="O49" s="884"/>
      <c r="P49" s="884"/>
      <c r="Q49" s="884"/>
      <c r="R49" s="884"/>
      <c r="S49" s="884"/>
      <c r="T49" s="885"/>
      <c r="U49" s="722"/>
      <c r="V49" s="624"/>
      <c r="W49" s="624"/>
      <c r="X49" s="624"/>
      <c r="Y49" s="624"/>
      <c r="Z49" s="877"/>
      <c r="AA49" s="687"/>
      <c r="AB49" s="688"/>
      <c r="AC49" s="688"/>
      <c r="AD49" s="688"/>
      <c r="AE49" s="688"/>
      <c r="AF49" s="688"/>
      <c r="AG49" s="688"/>
      <c r="AH49" s="688"/>
      <c r="AI49" s="688"/>
      <c r="AJ49" s="688"/>
      <c r="AK49" s="688"/>
      <c r="AL49" s="689"/>
    </row>
    <row r="50" spans="1:59" ht="24.95" customHeight="1">
      <c r="A50" s="626"/>
      <c r="B50" s="627"/>
      <c r="C50" s="627"/>
      <c r="D50" s="627"/>
      <c r="E50" s="627"/>
      <c r="F50" s="627"/>
      <c r="G50" s="627"/>
      <c r="H50" s="628"/>
      <c r="I50" s="886"/>
      <c r="J50" s="887"/>
      <c r="K50" s="887"/>
      <c r="L50" s="887"/>
      <c r="M50" s="887"/>
      <c r="N50" s="887"/>
      <c r="O50" s="887"/>
      <c r="P50" s="887"/>
      <c r="Q50" s="887"/>
      <c r="R50" s="887"/>
      <c r="S50" s="887"/>
      <c r="T50" s="888"/>
      <c r="U50" s="626"/>
      <c r="V50" s="627"/>
      <c r="W50" s="627"/>
      <c r="X50" s="627"/>
      <c r="Y50" s="627"/>
      <c r="Z50" s="878"/>
      <c r="AA50" s="690"/>
      <c r="AB50" s="691"/>
      <c r="AC50" s="691"/>
      <c r="AD50" s="691"/>
      <c r="AE50" s="691"/>
      <c r="AF50" s="691"/>
      <c r="AG50" s="691"/>
      <c r="AH50" s="691"/>
      <c r="AI50" s="691"/>
      <c r="AJ50" s="691"/>
      <c r="AK50" s="691"/>
      <c r="AL50" s="692"/>
    </row>
    <row r="51" spans="1:59" ht="24.95" customHeight="1">
      <c r="A51" s="616"/>
      <c r="B51" s="617"/>
      <c r="C51" s="617"/>
      <c r="D51" s="617"/>
      <c r="E51" s="617"/>
      <c r="F51" s="617"/>
      <c r="G51" s="617"/>
      <c r="H51" s="618"/>
      <c r="I51" s="889"/>
      <c r="J51" s="890"/>
      <c r="K51" s="890"/>
      <c r="L51" s="890"/>
      <c r="M51" s="890"/>
      <c r="N51" s="890"/>
      <c r="O51" s="890"/>
      <c r="P51" s="890"/>
      <c r="Q51" s="890"/>
      <c r="R51" s="890"/>
      <c r="S51" s="890"/>
      <c r="T51" s="891"/>
      <c r="U51" s="616"/>
      <c r="V51" s="617"/>
      <c r="W51" s="617"/>
      <c r="X51" s="617"/>
      <c r="Y51" s="617"/>
      <c r="Z51" s="879"/>
      <c r="AA51" s="693"/>
      <c r="AB51" s="694"/>
      <c r="AC51" s="694"/>
      <c r="AD51" s="694"/>
      <c r="AE51" s="694"/>
      <c r="AF51" s="694"/>
      <c r="AG51" s="694"/>
      <c r="AH51" s="694"/>
      <c r="AI51" s="694"/>
      <c r="AJ51" s="694"/>
      <c r="AK51" s="694"/>
      <c r="AL51" s="695"/>
    </row>
    <row r="52" spans="1:59" s="104" customFormat="1" ht="16.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N52" s="131"/>
      <c r="AO52" s="131"/>
      <c r="AP52" s="131"/>
      <c r="AQ52" s="131"/>
      <c r="AR52" s="131"/>
      <c r="AS52" s="131"/>
      <c r="AT52" s="131"/>
      <c r="AU52" s="131"/>
      <c r="AV52" s="131"/>
      <c r="AW52" s="131"/>
      <c r="AX52" s="131"/>
      <c r="AY52" s="131"/>
      <c r="AZ52" s="131"/>
      <c r="BA52" s="131"/>
      <c r="BB52" s="131"/>
      <c r="BC52" s="131"/>
      <c r="BD52" s="131"/>
      <c r="BE52" s="131"/>
      <c r="BF52" s="131"/>
      <c r="BG52" s="131"/>
    </row>
    <row r="53" spans="1:59" ht="9"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row>
    <row r="54" spans="1:59" ht="1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02"/>
      <c r="AB54" s="102"/>
      <c r="AC54" s="102"/>
      <c r="AD54" s="102"/>
      <c r="AE54" s="102" t="s">
        <v>520</v>
      </c>
      <c r="AF54" s="102"/>
      <c r="AG54" s="102"/>
      <c r="AH54" s="102"/>
      <c r="AI54" s="102"/>
      <c r="AJ54" s="102"/>
      <c r="AK54" s="102"/>
      <c r="AL54" s="102"/>
    </row>
    <row r="55" spans="1:59" ht="1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696" t="s">
        <v>71</v>
      </c>
      <c r="AB55" s="696"/>
      <c r="AC55" s="696"/>
      <c r="AD55" s="696"/>
      <c r="AE55" s="696"/>
      <c r="AF55" s="696"/>
      <c r="AG55" s="696"/>
      <c r="AH55" s="696"/>
      <c r="AI55" s="696"/>
      <c r="AJ55" s="696"/>
      <c r="AK55" s="696"/>
      <c r="AL55" s="696"/>
    </row>
    <row r="56" spans="1:59" s="104" customFormat="1" ht="18.75" customHeight="1">
      <c r="A56" s="103"/>
      <c r="B56" s="103"/>
      <c r="C56" s="103"/>
      <c r="D56" s="103"/>
      <c r="E56" s="103"/>
      <c r="F56" s="103"/>
      <c r="G56" s="103"/>
      <c r="H56" s="103"/>
      <c r="I56" s="103"/>
      <c r="J56" s="103"/>
      <c r="K56" s="103"/>
      <c r="L56" s="103"/>
      <c r="M56" s="103"/>
      <c r="N56" s="103"/>
      <c r="O56" s="103"/>
      <c r="P56" s="103"/>
      <c r="Q56" s="103"/>
      <c r="R56" s="103"/>
      <c r="S56" s="103"/>
      <c r="T56" s="132" t="s">
        <v>72</v>
      </c>
      <c r="U56" s="103"/>
      <c r="V56" s="103"/>
      <c r="W56" s="103"/>
      <c r="X56" s="103"/>
      <c r="Y56" s="103"/>
      <c r="Z56" s="103"/>
      <c r="AA56" s="102"/>
      <c r="AB56" s="102"/>
      <c r="AC56" s="102"/>
      <c r="AD56" s="103"/>
      <c r="AF56" s="105"/>
      <c r="AG56" s="105" t="s">
        <v>519</v>
      </c>
      <c r="AI56" s="105"/>
      <c r="AJ56" s="105"/>
      <c r="AK56" s="105"/>
      <c r="AL56" s="102"/>
    </row>
    <row r="57" spans="1:59" ht="1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697" t="s">
        <v>18</v>
      </c>
      <c r="AI57" s="697"/>
      <c r="AJ57" s="697"/>
      <c r="AK57" s="697"/>
      <c r="AL57" s="697"/>
    </row>
    <row r="58" spans="1:59" s="135" customFormat="1" ht="13.5" customHeight="1">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4"/>
      <c r="AE58" s="133"/>
      <c r="AF58" s="133"/>
      <c r="AG58" s="133"/>
      <c r="AH58" s="133"/>
      <c r="AI58" s="133"/>
      <c r="AJ58" s="133"/>
      <c r="AK58" s="133"/>
      <c r="AL58" s="133"/>
    </row>
    <row r="59" spans="1:59" s="115" customFormat="1" ht="18" customHeight="1">
      <c r="A59" s="113"/>
      <c r="B59" s="114" t="s">
        <v>518</v>
      </c>
      <c r="C59" s="113" t="s">
        <v>523</v>
      </c>
      <c r="D59" s="113"/>
      <c r="E59" s="113"/>
      <c r="F59" s="113"/>
      <c r="G59" s="113"/>
      <c r="H59" s="113"/>
      <c r="I59" s="113"/>
      <c r="J59" s="113"/>
      <c r="K59" s="113"/>
      <c r="L59" s="113"/>
      <c r="M59" s="113"/>
      <c r="N59" s="113"/>
      <c r="O59" s="113"/>
      <c r="P59" s="113"/>
      <c r="Q59" s="136" t="s">
        <v>524</v>
      </c>
      <c r="R59" s="113"/>
      <c r="S59" s="113"/>
      <c r="T59" s="113"/>
      <c r="U59" s="113"/>
      <c r="V59" s="113"/>
      <c r="W59" s="113"/>
      <c r="X59" s="113"/>
      <c r="Y59" s="113"/>
      <c r="Z59" s="113"/>
      <c r="AA59" s="113"/>
      <c r="AB59" s="113"/>
      <c r="AC59" s="113"/>
      <c r="AD59" s="113"/>
      <c r="AE59" s="113"/>
      <c r="AF59" s="113"/>
      <c r="AG59" s="113"/>
      <c r="AH59" s="113"/>
      <c r="AI59" s="113"/>
      <c r="AJ59" s="113"/>
      <c r="AK59" s="113"/>
      <c r="AL59" s="113"/>
    </row>
    <row r="60" spans="1:59" ht="17.25">
      <c r="A60" s="901" t="s">
        <v>525</v>
      </c>
      <c r="B60" s="902"/>
      <c r="C60" s="902"/>
      <c r="D60" s="902"/>
      <c r="E60" s="902"/>
      <c r="F60" s="902"/>
      <c r="G60" s="902"/>
      <c r="H60" s="902"/>
      <c r="I60" s="902"/>
      <c r="J60" s="902"/>
      <c r="K60" s="902"/>
      <c r="L60" s="902"/>
      <c r="M60" s="902"/>
      <c r="N60" s="903"/>
      <c r="O60" s="137" t="s">
        <v>526</v>
      </c>
      <c r="P60" s="138"/>
      <c r="Q60" s="138"/>
      <c r="R60" s="138"/>
      <c r="S60" s="138"/>
      <c r="T60" s="138"/>
      <c r="U60" s="139"/>
      <c r="V60" s="140"/>
      <c r="W60" s="698" t="s">
        <v>527</v>
      </c>
      <c r="X60" s="699"/>
      <c r="Y60" s="699"/>
      <c r="Z60" s="699"/>
      <c r="AA60" s="699"/>
      <c r="AB60" s="699"/>
      <c r="AC60" s="699"/>
      <c r="AD60" s="700"/>
      <c r="AE60" s="698" t="s">
        <v>649</v>
      </c>
      <c r="AF60" s="699"/>
      <c r="AG60" s="699"/>
      <c r="AH60" s="699"/>
      <c r="AI60" s="699"/>
      <c r="AJ60" s="699"/>
      <c r="AK60" s="699"/>
      <c r="AL60" s="700"/>
    </row>
    <row r="61" spans="1:59" ht="24.95" customHeight="1">
      <c r="A61" s="904"/>
      <c r="B61" s="905"/>
      <c r="C61" s="905"/>
      <c r="D61" s="905"/>
      <c r="E61" s="905"/>
      <c r="F61" s="905"/>
      <c r="G61" s="905"/>
      <c r="H61" s="905"/>
      <c r="I61" s="905"/>
      <c r="J61" s="905"/>
      <c r="K61" s="905"/>
      <c r="L61" s="905"/>
      <c r="M61" s="905"/>
      <c r="N61" s="906"/>
      <c r="O61" s="910"/>
      <c r="P61" s="911"/>
      <c r="Q61" s="911"/>
      <c r="R61" s="911"/>
      <c r="S61" s="141" t="s">
        <v>15</v>
      </c>
      <c r="T61" s="911"/>
      <c r="U61" s="911"/>
      <c r="V61" s="912"/>
      <c r="W61" s="898"/>
      <c r="X61" s="899"/>
      <c r="Y61" s="899"/>
      <c r="Z61" s="899"/>
      <c r="AA61" s="900"/>
      <c r="AB61" s="893" t="s">
        <v>528</v>
      </c>
      <c r="AC61" s="894"/>
      <c r="AD61" s="895"/>
      <c r="AE61" s="898"/>
      <c r="AF61" s="899"/>
      <c r="AG61" s="899"/>
      <c r="AH61" s="899"/>
      <c r="AI61" s="899"/>
      <c r="AJ61" s="900"/>
      <c r="AK61" s="896" t="s">
        <v>529</v>
      </c>
      <c r="AL61" s="897"/>
    </row>
    <row r="62" spans="1:59" ht="24.95" customHeight="1">
      <c r="A62" s="907"/>
      <c r="B62" s="908"/>
      <c r="C62" s="908"/>
      <c r="D62" s="908"/>
      <c r="E62" s="908"/>
      <c r="F62" s="908"/>
      <c r="G62" s="908"/>
      <c r="H62" s="908"/>
      <c r="I62" s="908"/>
      <c r="J62" s="908"/>
      <c r="K62" s="908"/>
      <c r="L62" s="908"/>
      <c r="M62" s="908"/>
      <c r="N62" s="909"/>
      <c r="O62" s="910"/>
      <c r="P62" s="911"/>
      <c r="Q62" s="911"/>
      <c r="R62" s="911"/>
      <c r="S62" s="142" t="s">
        <v>15</v>
      </c>
      <c r="T62" s="911"/>
      <c r="U62" s="911"/>
      <c r="V62" s="912"/>
      <c r="W62" s="898"/>
      <c r="X62" s="899"/>
      <c r="Y62" s="899"/>
      <c r="Z62" s="899"/>
      <c r="AA62" s="900"/>
      <c r="AB62" s="893" t="s">
        <v>528</v>
      </c>
      <c r="AC62" s="894"/>
      <c r="AD62" s="895"/>
      <c r="AE62" s="898"/>
      <c r="AF62" s="899"/>
      <c r="AG62" s="899"/>
      <c r="AH62" s="899"/>
      <c r="AI62" s="899"/>
      <c r="AJ62" s="900"/>
      <c r="AK62" s="896" t="s">
        <v>529</v>
      </c>
      <c r="AL62" s="897"/>
    </row>
    <row r="63" spans="1:59" ht="9" customHeight="1">
      <c r="A63" s="118"/>
      <c r="B63" s="118"/>
      <c r="C63" s="118"/>
      <c r="D63" s="118"/>
      <c r="E63" s="118"/>
      <c r="F63" s="118"/>
      <c r="G63" s="118"/>
      <c r="H63" s="119"/>
      <c r="I63" s="143"/>
      <c r="J63" s="143"/>
      <c r="K63" s="143"/>
      <c r="L63" s="121"/>
      <c r="M63" s="121"/>
      <c r="N63" s="121"/>
      <c r="O63" s="121"/>
      <c r="P63" s="121"/>
      <c r="Q63" s="121"/>
      <c r="R63" s="121"/>
      <c r="S63" s="121"/>
      <c r="T63" s="121"/>
      <c r="U63" s="121"/>
      <c r="V63" s="121"/>
      <c r="W63" s="121"/>
      <c r="X63" s="121"/>
      <c r="Y63" s="122"/>
      <c r="Z63" s="122"/>
      <c r="AA63" s="119"/>
      <c r="AB63" s="123"/>
      <c r="AC63" s="123"/>
      <c r="AD63" s="118"/>
      <c r="AE63" s="118"/>
      <c r="AF63" s="118"/>
      <c r="AG63" s="122"/>
      <c r="AH63" s="123"/>
      <c r="AI63" s="123"/>
      <c r="AJ63" s="118"/>
      <c r="AK63" s="118"/>
      <c r="AL63" s="118"/>
    </row>
    <row r="64" spans="1:59" s="115" customFormat="1" ht="15" customHeight="1">
      <c r="A64" s="113"/>
      <c r="B64" s="114" t="s">
        <v>521</v>
      </c>
      <c r="C64" s="113" t="s">
        <v>522</v>
      </c>
      <c r="D64" s="113"/>
      <c r="E64" s="113"/>
      <c r="F64" s="113"/>
      <c r="G64" s="113"/>
      <c r="H64" s="113"/>
      <c r="I64" s="144" t="s">
        <v>530</v>
      </c>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row>
    <row r="65" spans="1:38" ht="15.6" customHeight="1">
      <c r="A65" s="913"/>
      <c r="B65" s="914"/>
      <c r="C65" s="914"/>
      <c r="D65" s="914"/>
      <c r="E65" s="920" t="s">
        <v>531</v>
      </c>
      <c r="F65" s="921"/>
      <c r="G65" s="921"/>
      <c r="H65" s="921"/>
      <c r="I65" s="922"/>
      <c r="J65" s="927"/>
      <c r="K65" s="928"/>
      <c r="L65" s="928"/>
      <c r="M65" s="928"/>
      <c r="N65" s="928"/>
      <c r="O65" s="928"/>
      <c r="P65" s="928"/>
      <c r="Q65" s="928"/>
      <c r="R65" s="928"/>
      <c r="S65" s="928"/>
      <c r="T65" s="928"/>
      <c r="U65" s="928"/>
      <c r="V65" s="928"/>
      <c r="W65" s="928"/>
      <c r="X65" s="929"/>
      <c r="Y65" s="925" t="s">
        <v>696</v>
      </c>
      <c r="Z65" s="926"/>
      <c r="AA65" s="926"/>
      <c r="AB65" s="933"/>
      <c r="AC65" s="933"/>
      <c r="AD65" s="934"/>
      <c r="AE65" s="940" t="s">
        <v>534</v>
      </c>
      <c r="AF65" s="941"/>
      <c r="AG65" s="941"/>
      <c r="AH65" s="941"/>
      <c r="AI65" s="941"/>
      <c r="AJ65" s="942"/>
      <c r="AK65" s="716"/>
      <c r="AL65" s="717"/>
    </row>
    <row r="66" spans="1:38" ht="15.6" customHeight="1">
      <c r="A66" s="915"/>
      <c r="B66" s="916"/>
      <c r="C66" s="916"/>
      <c r="D66" s="916"/>
      <c r="E66" s="917" t="s">
        <v>532</v>
      </c>
      <c r="F66" s="918"/>
      <c r="G66" s="918"/>
      <c r="H66" s="918"/>
      <c r="I66" s="919"/>
      <c r="J66" s="930"/>
      <c r="K66" s="931"/>
      <c r="L66" s="931"/>
      <c r="M66" s="931"/>
      <c r="N66" s="931"/>
      <c r="O66" s="931"/>
      <c r="P66" s="931"/>
      <c r="Q66" s="931"/>
      <c r="R66" s="931"/>
      <c r="S66" s="931"/>
      <c r="T66" s="931"/>
      <c r="U66" s="931"/>
      <c r="V66" s="931"/>
      <c r="W66" s="931"/>
      <c r="X66" s="932"/>
      <c r="Y66" s="923" t="s">
        <v>533</v>
      </c>
      <c r="Z66" s="924"/>
      <c r="AA66" s="924"/>
      <c r="AB66" s="935"/>
      <c r="AC66" s="935"/>
      <c r="AD66" s="936"/>
      <c r="AE66" s="937" t="s">
        <v>535</v>
      </c>
      <c r="AF66" s="938"/>
      <c r="AG66" s="938"/>
      <c r="AH66" s="938"/>
      <c r="AI66" s="938"/>
      <c r="AJ66" s="939"/>
      <c r="AK66" s="718"/>
      <c r="AL66" s="719"/>
    </row>
    <row r="67" spans="1:38" s="104" customFormat="1" ht="8.1" customHeight="1">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row>
    <row r="68" spans="1:38" s="115" customFormat="1" ht="15" customHeight="1">
      <c r="A68" s="113"/>
      <c r="B68" s="114" t="s">
        <v>21</v>
      </c>
      <c r="C68" s="113" t="s">
        <v>19</v>
      </c>
      <c r="D68" s="113"/>
      <c r="E68" s="113"/>
      <c r="F68" s="113"/>
      <c r="G68" s="113"/>
      <c r="H68" s="113"/>
      <c r="I68" s="113"/>
      <c r="J68" s="113"/>
      <c r="K68" s="145"/>
      <c r="L68" s="113"/>
      <c r="M68" s="113"/>
      <c r="N68" s="113"/>
      <c r="O68" s="113"/>
      <c r="P68" s="113"/>
      <c r="Q68" s="113"/>
      <c r="R68" s="113"/>
      <c r="S68" s="113"/>
      <c r="T68" s="113"/>
      <c r="U68" s="113"/>
      <c r="V68" s="113"/>
      <c r="W68" s="146"/>
      <c r="X68" s="113"/>
      <c r="Y68" s="113"/>
      <c r="Z68" s="113"/>
      <c r="AA68" s="113"/>
      <c r="AB68" s="113"/>
      <c r="AC68" s="113"/>
      <c r="AD68" s="113"/>
      <c r="AE68" s="113"/>
      <c r="AF68" s="113"/>
      <c r="AG68" s="113"/>
      <c r="AH68" s="113"/>
      <c r="AI68" s="113"/>
      <c r="AJ68" s="113"/>
      <c r="AK68" s="113"/>
      <c r="AL68" s="113"/>
    </row>
    <row r="69" spans="1:38" s="104" customFormat="1" ht="15" customHeight="1">
      <c r="A69" s="103"/>
      <c r="B69" s="103"/>
      <c r="C69" s="144" t="s">
        <v>553</v>
      </c>
      <c r="D69" s="147"/>
      <c r="E69" s="148"/>
      <c r="F69" s="148"/>
      <c r="G69" s="148"/>
      <c r="H69" s="148"/>
      <c r="I69" s="148"/>
      <c r="J69" s="148"/>
      <c r="K69" s="148"/>
      <c r="L69" s="144" t="s">
        <v>20</v>
      </c>
      <c r="M69" s="148"/>
      <c r="N69" s="148"/>
      <c r="O69" s="148"/>
      <c r="P69" s="148"/>
      <c r="Q69" s="148"/>
      <c r="R69" s="148"/>
      <c r="S69" s="148"/>
      <c r="T69" s="148"/>
      <c r="U69" s="148"/>
      <c r="V69" s="148"/>
      <c r="W69" s="148"/>
      <c r="X69" s="148"/>
      <c r="Y69" s="103"/>
      <c r="Z69" s="103"/>
      <c r="AA69" s="103"/>
      <c r="AB69" s="103"/>
      <c r="AC69" s="103"/>
      <c r="AD69" s="103"/>
      <c r="AE69" s="103"/>
      <c r="AF69" s="103"/>
      <c r="AG69" s="103"/>
      <c r="AH69" s="103"/>
      <c r="AI69" s="103"/>
      <c r="AJ69" s="103"/>
      <c r="AK69" s="103"/>
      <c r="AL69" s="103"/>
    </row>
    <row r="70" spans="1:38" s="104" customFormat="1" ht="19.7" customHeight="1">
      <c r="A70" s="701"/>
      <c r="B70" s="702"/>
      <c r="C70" s="702"/>
      <c r="D70" s="702"/>
      <c r="E70" s="702"/>
      <c r="F70" s="702"/>
      <c r="G70" s="702"/>
      <c r="H70" s="702"/>
      <c r="I70" s="702"/>
      <c r="J70" s="702"/>
      <c r="K70" s="702"/>
      <c r="L70" s="702"/>
      <c r="M70" s="702"/>
      <c r="N70" s="702"/>
      <c r="O70" s="702"/>
      <c r="P70" s="702"/>
      <c r="Q70" s="702"/>
      <c r="R70" s="702"/>
      <c r="S70" s="702"/>
      <c r="T70" s="702"/>
      <c r="U70" s="702"/>
      <c r="V70" s="702"/>
      <c r="W70" s="702"/>
      <c r="X70" s="702"/>
      <c r="Y70" s="702"/>
      <c r="Z70" s="702"/>
      <c r="AA70" s="702"/>
      <c r="AB70" s="702"/>
      <c r="AC70" s="702"/>
      <c r="AD70" s="702"/>
      <c r="AE70" s="702"/>
      <c r="AF70" s="702"/>
      <c r="AG70" s="702"/>
      <c r="AH70" s="702"/>
      <c r="AI70" s="702"/>
      <c r="AJ70" s="702"/>
      <c r="AK70" s="702"/>
      <c r="AL70" s="703"/>
    </row>
    <row r="71" spans="1:38" s="104" customFormat="1" ht="19.7" customHeight="1">
      <c r="A71" s="704"/>
      <c r="B71" s="705"/>
      <c r="C71" s="705"/>
      <c r="D71" s="705"/>
      <c r="E71" s="705"/>
      <c r="F71" s="705"/>
      <c r="G71" s="705"/>
      <c r="H71" s="705"/>
      <c r="I71" s="705"/>
      <c r="J71" s="705"/>
      <c r="K71" s="705"/>
      <c r="L71" s="705"/>
      <c r="M71" s="705"/>
      <c r="N71" s="705"/>
      <c r="O71" s="705"/>
      <c r="P71" s="705"/>
      <c r="Q71" s="705"/>
      <c r="R71" s="705"/>
      <c r="S71" s="705"/>
      <c r="T71" s="705"/>
      <c r="U71" s="705"/>
      <c r="V71" s="705"/>
      <c r="W71" s="705"/>
      <c r="X71" s="705"/>
      <c r="Y71" s="705"/>
      <c r="Z71" s="705"/>
      <c r="AA71" s="705"/>
      <c r="AB71" s="705"/>
      <c r="AC71" s="705"/>
      <c r="AD71" s="705"/>
      <c r="AE71" s="705"/>
      <c r="AF71" s="705"/>
      <c r="AG71" s="705"/>
      <c r="AH71" s="705"/>
      <c r="AI71" s="705"/>
      <c r="AJ71" s="705"/>
      <c r="AK71" s="705"/>
      <c r="AL71" s="706"/>
    </row>
    <row r="72" spans="1:38" s="104" customFormat="1" ht="19.7" customHeight="1">
      <c r="A72" s="704"/>
      <c r="B72" s="705"/>
      <c r="C72" s="705"/>
      <c r="D72" s="705"/>
      <c r="E72" s="705"/>
      <c r="F72" s="705"/>
      <c r="G72" s="705"/>
      <c r="H72" s="705"/>
      <c r="I72" s="705"/>
      <c r="J72" s="705"/>
      <c r="K72" s="705"/>
      <c r="L72" s="705"/>
      <c r="M72" s="705"/>
      <c r="N72" s="705"/>
      <c r="O72" s="705"/>
      <c r="P72" s="705"/>
      <c r="Q72" s="705"/>
      <c r="R72" s="705"/>
      <c r="S72" s="705"/>
      <c r="T72" s="705"/>
      <c r="U72" s="705"/>
      <c r="V72" s="705"/>
      <c r="W72" s="705"/>
      <c r="X72" s="705"/>
      <c r="Y72" s="705"/>
      <c r="Z72" s="705"/>
      <c r="AA72" s="705"/>
      <c r="AB72" s="705"/>
      <c r="AC72" s="705"/>
      <c r="AD72" s="705"/>
      <c r="AE72" s="705"/>
      <c r="AF72" s="705"/>
      <c r="AG72" s="705"/>
      <c r="AH72" s="705"/>
      <c r="AI72" s="705"/>
      <c r="AJ72" s="705"/>
      <c r="AK72" s="705"/>
      <c r="AL72" s="706"/>
    </row>
    <row r="73" spans="1:38" s="104" customFormat="1" ht="19.7" customHeight="1">
      <c r="A73" s="704"/>
      <c r="B73" s="705"/>
      <c r="C73" s="705"/>
      <c r="D73" s="705"/>
      <c r="E73" s="705"/>
      <c r="F73" s="705"/>
      <c r="G73" s="705"/>
      <c r="H73" s="705"/>
      <c r="I73" s="705"/>
      <c r="J73" s="705"/>
      <c r="K73" s="705"/>
      <c r="L73" s="705"/>
      <c r="M73" s="705"/>
      <c r="N73" s="705"/>
      <c r="O73" s="705"/>
      <c r="P73" s="705"/>
      <c r="Q73" s="705"/>
      <c r="R73" s="705"/>
      <c r="S73" s="705"/>
      <c r="T73" s="705"/>
      <c r="U73" s="705"/>
      <c r="V73" s="705"/>
      <c r="W73" s="705"/>
      <c r="X73" s="705"/>
      <c r="Y73" s="705"/>
      <c r="Z73" s="705"/>
      <c r="AA73" s="705"/>
      <c r="AB73" s="705"/>
      <c r="AC73" s="705"/>
      <c r="AD73" s="705"/>
      <c r="AE73" s="705"/>
      <c r="AF73" s="705"/>
      <c r="AG73" s="705"/>
      <c r="AH73" s="705"/>
      <c r="AI73" s="705"/>
      <c r="AJ73" s="705"/>
      <c r="AK73" s="705"/>
      <c r="AL73" s="706"/>
    </row>
    <row r="74" spans="1:38" s="104" customFormat="1" ht="19.7" customHeight="1">
      <c r="A74" s="704"/>
      <c r="B74" s="705"/>
      <c r="C74" s="705"/>
      <c r="D74" s="705"/>
      <c r="E74" s="705"/>
      <c r="F74" s="705"/>
      <c r="G74" s="705"/>
      <c r="H74" s="705"/>
      <c r="I74" s="705"/>
      <c r="J74" s="705"/>
      <c r="K74" s="705"/>
      <c r="L74" s="705"/>
      <c r="M74" s="705"/>
      <c r="N74" s="705"/>
      <c r="O74" s="705"/>
      <c r="P74" s="705"/>
      <c r="Q74" s="705"/>
      <c r="R74" s="705"/>
      <c r="S74" s="705"/>
      <c r="T74" s="705"/>
      <c r="U74" s="705"/>
      <c r="V74" s="705"/>
      <c r="W74" s="705"/>
      <c r="X74" s="705"/>
      <c r="Y74" s="705"/>
      <c r="Z74" s="705"/>
      <c r="AA74" s="705"/>
      <c r="AB74" s="705"/>
      <c r="AC74" s="705"/>
      <c r="AD74" s="705"/>
      <c r="AE74" s="705"/>
      <c r="AF74" s="705"/>
      <c r="AG74" s="705"/>
      <c r="AH74" s="705"/>
      <c r="AI74" s="705"/>
      <c r="AJ74" s="705"/>
      <c r="AK74" s="705"/>
      <c r="AL74" s="706"/>
    </row>
    <row r="75" spans="1:38" s="104" customFormat="1" ht="19.7" customHeight="1">
      <c r="A75" s="704"/>
      <c r="B75" s="705"/>
      <c r="C75" s="705"/>
      <c r="D75" s="705"/>
      <c r="E75" s="705"/>
      <c r="F75" s="705"/>
      <c r="G75" s="705"/>
      <c r="H75" s="705"/>
      <c r="I75" s="705"/>
      <c r="J75" s="705"/>
      <c r="K75" s="705"/>
      <c r="L75" s="705"/>
      <c r="M75" s="705"/>
      <c r="N75" s="705"/>
      <c r="O75" s="705"/>
      <c r="P75" s="705"/>
      <c r="Q75" s="705"/>
      <c r="R75" s="705"/>
      <c r="S75" s="705"/>
      <c r="T75" s="705"/>
      <c r="U75" s="705"/>
      <c r="V75" s="705"/>
      <c r="W75" s="705"/>
      <c r="X75" s="705"/>
      <c r="Y75" s="705"/>
      <c r="Z75" s="705"/>
      <c r="AA75" s="705"/>
      <c r="AB75" s="705"/>
      <c r="AC75" s="705"/>
      <c r="AD75" s="705"/>
      <c r="AE75" s="705"/>
      <c r="AF75" s="705"/>
      <c r="AG75" s="705"/>
      <c r="AH75" s="705"/>
      <c r="AI75" s="705"/>
      <c r="AJ75" s="705"/>
      <c r="AK75" s="705"/>
      <c r="AL75" s="706"/>
    </row>
    <row r="76" spans="1:38" s="104" customFormat="1" ht="13.5">
      <c r="A76" s="704"/>
      <c r="B76" s="705"/>
      <c r="C76" s="705"/>
      <c r="D76" s="705"/>
      <c r="E76" s="705"/>
      <c r="F76" s="705"/>
      <c r="G76" s="705"/>
      <c r="H76" s="705"/>
      <c r="I76" s="705"/>
      <c r="J76" s="705"/>
      <c r="K76" s="705"/>
      <c r="L76" s="705"/>
      <c r="M76" s="705"/>
      <c r="N76" s="705"/>
      <c r="O76" s="705"/>
      <c r="P76" s="705"/>
      <c r="Q76" s="705"/>
      <c r="R76" s="705"/>
      <c r="S76" s="705"/>
      <c r="T76" s="705"/>
      <c r="U76" s="705"/>
      <c r="V76" s="705"/>
      <c r="W76" s="705"/>
      <c r="X76" s="705"/>
      <c r="Y76" s="705"/>
      <c r="Z76" s="705"/>
      <c r="AA76" s="705"/>
      <c r="AB76" s="705"/>
      <c r="AC76" s="705"/>
      <c r="AD76" s="705"/>
      <c r="AE76" s="705"/>
      <c r="AF76" s="705"/>
      <c r="AG76" s="705"/>
      <c r="AH76" s="705"/>
      <c r="AI76" s="705"/>
      <c r="AJ76" s="705"/>
      <c r="AK76" s="705"/>
      <c r="AL76" s="706"/>
    </row>
    <row r="77" spans="1:38" s="104" customFormat="1" ht="19.5" customHeight="1">
      <c r="A77" s="704"/>
      <c r="B77" s="705"/>
      <c r="C77" s="705"/>
      <c r="D77" s="705"/>
      <c r="E77" s="705"/>
      <c r="F77" s="705"/>
      <c r="G77" s="705"/>
      <c r="H77" s="705"/>
      <c r="I77" s="705"/>
      <c r="J77" s="705"/>
      <c r="K77" s="705"/>
      <c r="L77" s="705"/>
      <c r="M77" s="705"/>
      <c r="N77" s="705"/>
      <c r="O77" s="705"/>
      <c r="P77" s="705"/>
      <c r="Q77" s="705"/>
      <c r="R77" s="705"/>
      <c r="S77" s="705"/>
      <c r="T77" s="705"/>
      <c r="U77" s="705"/>
      <c r="V77" s="705"/>
      <c r="W77" s="705"/>
      <c r="X77" s="705"/>
      <c r="Y77" s="705"/>
      <c r="Z77" s="705"/>
      <c r="AA77" s="705"/>
      <c r="AB77" s="705"/>
      <c r="AC77" s="705"/>
      <c r="AD77" s="705"/>
      <c r="AE77" s="705"/>
      <c r="AF77" s="705"/>
      <c r="AG77" s="705"/>
      <c r="AH77" s="705"/>
      <c r="AI77" s="705"/>
      <c r="AJ77" s="705"/>
      <c r="AK77" s="705"/>
      <c r="AL77" s="706"/>
    </row>
    <row r="78" spans="1:38" s="104" customFormat="1" ht="19.5" customHeight="1">
      <c r="A78" s="704"/>
      <c r="B78" s="705"/>
      <c r="C78" s="705"/>
      <c r="D78" s="705"/>
      <c r="E78" s="705"/>
      <c r="F78" s="705"/>
      <c r="G78" s="705"/>
      <c r="H78" s="705"/>
      <c r="I78" s="705"/>
      <c r="J78" s="705"/>
      <c r="K78" s="705"/>
      <c r="L78" s="705"/>
      <c r="M78" s="705"/>
      <c r="N78" s="705"/>
      <c r="O78" s="705"/>
      <c r="P78" s="705"/>
      <c r="Q78" s="705"/>
      <c r="R78" s="705"/>
      <c r="S78" s="705"/>
      <c r="T78" s="705"/>
      <c r="U78" s="705"/>
      <c r="V78" s="705"/>
      <c r="W78" s="705"/>
      <c r="X78" s="705"/>
      <c r="Y78" s="705"/>
      <c r="Z78" s="705"/>
      <c r="AA78" s="705"/>
      <c r="AB78" s="705"/>
      <c r="AC78" s="705"/>
      <c r="AD78" s="705"/>
      <c r="AE78" s="705"/>
      <c r="AF78" s="705"/>
      <c r="AG78" s="705"/>
      <c r="AH78" s="705"/>
      <c r="AI78" s="705"/>
      <c r="AJ78" s="705"/>
      <c r="AK78" s="705"/>
      <c r="AL78" s="706"/>
    </row>
    <row r="79" spans="1:38" s="104" customFormat="1" ht="19.5" customHeight="1">
      <c r="A79" s="704"/>
      <c r="B79" s="705"/>
      <c r="C79" s="705"/>
      <c r="D79" s="705"/>
      <c r="E79" s="705"/>
      <c r="F79" s="705"/>
      <c r="G79" s="705"/>
      <c r="H79" s="705"/>
      <c r="I79" s="705"/>
      <c r="J79" s="705"/>
      <c r="K79" s="705"/>
      <c r="L79" s="705"/>
      <c r="M79" s="705"/>
      <c r="N79" s="705"/>
      <c r="O79" s="705"/>
      <c r="P79" s="705"/>
      <c r="Q79" s="705"/>
      <c r="R79" s="705"/>
      <c r="S79" s="705"/>
      <c r="T79" s="705"/>
      <c r="U79" s="705"/>
      <c r="V79" s="705"/>
      <c r="W79" s="705"/>
      <c r="X79" s="705"/>
      <c r="Y79" s="705"/>
      <c r="Z79" s="705"/>
      <c r="AA79" s="705"/>
      <c r="AB79" s="705"/>
      <c r="AC79" s="705"/>
      <c r="AD79" s="705"/>
      <c r="AE79" s="705"/>
      <c r="AF79" s="705"/>
      <c r="AG79" s="705"/>
      <c r="AH79" s="705"/>
      <c r="AI79" s="705"/>
      <c r="AJ79" s="705"/>
      <c r="AK79" s="705"/>
      <c r="AL79" s="706"/>
    </row>
    <row r="80" spans="1:38" s="135" customFormat="1" ht="19.5" customHeight="1">
      <c r="A80" s="704"/>
      <c r="B80" s="705"/>
      <c r="C80" s="705"/>
      <c r="D80" s="705"/>
      <c r="E80" s="705"/>
      <c r="F80" s="705"/>
      <c r="G80" s="705"/>
      <c r="H80" s="705"/>
      <c r="I80" s="705"/>
      <c r="J80" s="705"/>
      <c r="K80" s="705"/>
      <c r="L80" s="705"/>
      <c r="M80" s="705"/>
      <c r="N80" s="705"/>
      <c r="O80" s="705"/>
      <c r="P80" s="705"/>
      <c r="Q80" s="705"/>
      <c r="R80" s="705"/>
      <c r="S80" s="705"/>
      <c r="T80" s="705"/>
      <c r="U80" s="705"/>
      <c r="V80" s="705"/>
      <c r="W80" s="705"/>
      <c r="X80" s="705"/>
      <c r="Y80" s="705"/>
      <c r="Z80" s="705"/>
      <c r="AA80" s="705"/>
      <c r="AB80" s="705"/>
      <c r="AC80" s="705"/>
      <c r="AD80" s="705"/>
      <c r="AE80" s="705"/>
      <c r="AF80" s="705"/>
      <c r="AG80" s="705"/>
      <c r="AH80" s="705"/>
      <c r="AI80" s="705"/>
      <c r="AJ80" s="705"/>
      <c r="AK80" s="705"/>
      <c r="AL80" s="706"/>
    </row>
    <row r="81" spans="1:38" s="104" customFormat="1" ht="19.5" customHeight="1">
      <c r="A81" s="704"/>
      <c r="B81" s="705"/>
      <c r="C81" s="705"/>
      <c r="D81" s="705"/>
      <c r="E81" s="705"/>
      <c r="F81" s="705"/>
      <c r="G81" s="705"/>
      <c r="H81" s="705"/>
      <c r="I81" s="705"/>
      <c r="J81" s="705"/>
      <c r="K81" s="705"/>
      <c r="L81" s="705"/>
      <c r="M81" s="705"/>
      <c r="N81" s="705"/>
      <c r="O81" s="705"/>
      <c r="P81" s="705"/>
      <c r="Q81" s="705"/>
      <c r="R81" s="705"/>
      <c r="S81" s="705"/>
      <c r="T81" s="705"/>
      <c r="U81" s="705"/>
      <c r="V81" s="705"/>
      <c r="W81" s="705"/>
      <c r="X81" s="705"/>
      <c r="Y81" s="705"/>
      <c r="Z81" s="705"/>
      <c r="AA81" s="705"/>
      <c r="AB81" s="705"/>
      <c r="AC81" s="705"/>
      <c r="AD81" s="705"/>
      <c r="AE81" s="705"/>
      <c r="AF81" s="705"/>
      <c r="AG81" s="705"/>
      <c r="AH81" s="705"/>
      <c r="AI81" s="705"/>
      <c r="AJ81" s="705"/>
      <c r="AK81" s="705"/>
      <c r="AL81" s="706"/>
    </row>
    <row r="82" spans="1:38" s="104" customFormat="1" ht="15" customHeight="1">
      <c r="A82" s="707"/>
      <c r="B82" s="708"/>
      <c r="C82" s="708"/>
      <c r="D82" s="708"/>
      <c r="E82" s="708"/>
      <c r="F82" s="708"/>
      <c r="G82" s="708"/>
      <c r="H82" s="708"/>
      <c r="I82" s="708"/>
      <c r="J82" s="708"/>
      <c r="K82" s="708"/>
      <c r="L82" s="708"/>
      <c r="M82" s="708"/>
      <c r="N82" s="708"/>
      <c r="O82" s="708"/>
      <c r="P82" s="708"/>
      <c r="Q82" s="708"/>
      <c r="R82" s="708"/>
      <c r="S82" s="708"/>
      <c r="T82" s="708"/>
      <c r="U82" s="708"/>
      <c r="V82" s="708"/>
      <c r="W82" s="708"/>
      <c r="X82" s="708"/>
      <c r="Y82" s="708"/>
      <c r="Z82" s="708"/>
      <c r="AA82" s="708"/>
      <c r="AB82" s="708"/>
      <c r="AC82" s="708"/>
      <c r="AD82" s="708"/>
      <c r="AE82" s="708"/>
      <c r="AF82" s="708"/>
      <c r="AG82" s="708"/>
      <c r="AH82" s="708"/>
      <c r="AI82" s="708"/>
      <c r="AJ82" s="708"/>
      <c r="AK82" s="708"/>
      <c r="AL82" s="709"/>
    </row>
    <row r="83" spans="1:38" s="104" customFormat="1" ht="10.5" customHeight="1">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row>
    <row r="84" spans="1:38" s="104" customFormat="1" ht="15" customHeight="1">
      <c r="A84" s="133"/>
      <c r="B84" s="114" t="s">
        <v>28</v>
      </c>
      <c r="C84" s="113" t="s">
        <v>547</v>
      </c>
      <c r="D84" s="113"/>
      <c r="E84" s="113"/>
      <c r="F84" s="113"/>
      <c r="G84" s="113"/>
      <c r="H84" s="113"/>
      <c r="I84" s="113"/>
      <c r="J84" s="144" t="s">
        <v>552</v>
      </c>
      <c r="K84" s="133"/>
      <c r="L84" s="133"/>
      <c r="M84" s="113"/>
      <c r="N84" s="113"/>
      <c r="O84" s="113"/>
      <c r="P84" s="113"/>
      <c r="Q84" s="113"/>
      <c r="R84" s="113"/>
      <c r="S84" s="113"/>
      <c r="T84" s="113"/>
      <c r="U84" s="113"/>
      <c r="V84" s="113"/>
      <c r="W84" s="113"/>
      <c r="X84" s="146"/>
      <c r="Y84" s="113"/>
      <c r="Z84" s="133"/>
      <c r="AA84" s="133"/>
      <c r="AB84" s="133"/>
      <c r="AC84" s="133"/>
      <c r="AD84" s="133"/>
      <c r="AE84" s="133"/>
      <c r="AF84" s="133"/>
      <c r="AG84" s="133"/>
      <c r="AH84" s="133"/>
      <c r="AI84" s="133"/>
      <c r="AJ84" s="133"/>
      <c r="AK84" s="133"/>
      <c r="AL84" s="133"/>
    </row>
    <row r="85" spans="1:38" s="104" customFormat="1" ht="8.25" customHeight="1">
      <c r="A85" s="103"/>
      <c r="B85" s="150"/>
      <c r="C85" s="150"/>
      <c r="D85" s="150"/>
      <c r="E85" s="150"/>
      <c r="F85" s="150"/>
      <c r="G85" s="150"/>
      <c r="H85" s="150"/>
      <c r="I85" s="150"/>
      <c r="J85" s="150"/>
      <c r="K85" s="150"/>
      <c r="L85" s="150"/>
      <c r="M85" s="103"/>
      <c r="N85" s="150"/>
      <c r="O85" s="150"/>
      <c r="P85" s="150"/>
      <c r="Q85" s="150"/>
      <c r="R85" s="150"/>
      <c r="S85" s="150"/>
      <c r="T85" s="150"/>
      <c r="U85" s="103"/>
      <c r="V85" s="150"/>
      <c r="W85" s="150"/>
      <c r="X85" s="150"/>
      <c r="Y85" s="150"/>
      <c r="Z85" s="150"/>
      <c r="AA85" s="150"/>
      <c r="AB85" s="103"/>
      <c r="AC85" s="150"/>
      <c r="AD85" s="150"/>
      <c r="AE85" s="150"/>
      <c r="AF85" s="150"/>
      <c r="AG85" s="150"/>
      <c r="AH85" s="103"/>
      <c r="AI85" s="150"/>
      <c r="AJ85" s="150"/>
      <c r="AK85" s="150"/>
      <c r="AL85" s="150"/>
    </row>
    <row r="86" spans="1:38" s="154" customFormat="1" ht="18" customHeight="1">
      <c r="A86" s="151"/>
      <c r="B86" s="151"/>
      <c r="C86" s="151"/>
      <c r="D86" s="30" t="s">
        <v>544</v>
      </c>
      <c r="E86" s="151" t="s">
        <v>536</v>
      </c>
      <c r="F86" s="151"/>
      <c r="G86" s="151"/>
      <c r="H86" s="151"/>
      <c r="I86" s="151"/>
      <c r="J86" s="151"/>
      <c r="K86" s="151"/>
      <c r="L86" s="151"/>
      <c r="M86" s="151"/>
      <c r="N86" s="151"/>
      <c r="O86" s="152"/>
      <c r="P86" s="152"/>
      <c r="Q86" s="30" t="s">
        <v>544</v>
      </c>
      <c r="R86" s="153" t="s">
        <v>546</v>
      </c>
      <c r="T86" s="151"/>
      <c r="U86" s="151"/>
      <c r="V86" s="151"/>
      <c r="W86" s="151"/>
      <c r="X86" s="151"/>
      <c r="Y86" s="151"/>
      <c r="Z86" s="151"/>
      <c r="AA86" s="151"/>
      <c r="AB86" s="151"/>
      <c r="AC86" s="30" t="s">
        <v>544</v>
      </c>
      <c r="AD86" s="151" t="s">
        <v>22</v>
      </c>
      <c r="AE86" s="151"/>
      <c r="AF86" s="151"/>
      <c r="AG86" s="151"/>
      <c r="AH86" s="151"/>
      <c r="AI86" s="30" t="s">
        <v>544</v>
      </c>
      <c r="AJ86" s="151" t="s">
        <v>23</v>
      </c>
      <c r="AK86" s="151"/>
      <c r="AL86" s="151"/>
    </row>
    <row r="87" spans="1:38" s="155" customFormat="1" ht="15" customHeight="1">
      <c r="A87" s="147"/>
      <c r="B87" s="147"/>
      <c r="C87" s="147"/>
      <c r="D87" s="147"/>
      <c r="E87" s="147" t="s">
        <v>537</v>
      </c>
      <c r="F87" s="147"/>
      <c r="G87" s="147"/>
      <c r="H87" s="147"/>
      <c r="I87" s="147"/>
      <c r="J87" s="147"/>
      <c r="K87" s="147"/>
      <c r="L87" s="147"/>
      <c r="M87" s="147"/>
      <c r="N87" s="147"/>
      <c r="O87" s="147"/>
      <c r="P87" s="147"/>
      <c r="Q87" s="147"/>
      <c r="R87" s="147" t="s">
        <v>538</v>
      </c>
      <c r="S87" s="147"/>
      <c r="U87" s="147"/>
      <c r="V87" s="147"/>
      <c r="W87" s="147"/>
      <c r="X87" s="147"/>
      <c r="Y87" s="147"/>
      <c r="Z87" s="147"/>
      <c r="AA87" s="147"/>
      <c r="AB87" s="147"/>
      <c r="AC87" s="147"/>
      <c r="AD87" s="147" t="s">
        <v>24</v>
      </c>
      <c r="AE87" s="147"/>
      <c r="AF87" s="147"/>
      <c r="AG87" s="147"/>
      <c r="AH87" s="147"/>
      <c r="AI87" s="147"/>
      <c r="AJ87" s="147" t="s">
        <v>545</v>
      </c>
      <c r="AK87" s="147"/>
      <c r="AL87" s="147"/>
    </row>
    <row r="88" spans="1:38" s="104" customFormat="1" ht="15" customHeight="1">
      <c r="A88" s="949">
        <v>1</v>
      </c>
      <c r="B88" s="943" t="s">
        <v>25</v>
      </c>
      <c r="C88" s="944"/>
      <c r="D88" s="944"/>
      <c r="E88" s="944"/>
      <c r="F88" s="944"/>
      <c r="G88" s="944"/>
      <c r="H88" s="944"/>
      <c r="I88" s="944"/>
      <c r="J88" s="944"/>
      <c r="K88" s="961" t="s">
        <v>540</v>
      </c>
      <c r="L88" s="962"/>
      <c r="M88" s="963"/>
      <c r="N88" s="710" t="s">
        <v>697</v>
      </c>
      <c r="O88" s="711"/>
      <c r="P88" s="711"/>
      <c r="Q88" s="711"/>
      <c r="R88" s="711"/>
      <c r="S88" s="711"/>
      <c r="T88" s="711"/>
      <c r="U88" s="712"/>
      <c r="V88" s="967" t="s">
        <v>539</v>
      </c>
      <c r="W88" s="968"/>
      <c r="X88" s="969"/>
      <c r="Y88" s="973" t="s">
        <v>698</v>
      </c>
      <c r="Z88" s="974"/>
      <c r="AA88" s="974"/>
      <c r="AB88" s="974"/>
      <c r="AC88" s="974"/>
      <c r="AD88" s="974"/>
      <c r="AE88" s="974"/>
      <c r="AF88" s="974"/>
      <c r="AG88" s="974"/>
      <c r="AH88" s="974"/>
      <c r="AI88" s="974"/>
      <c r="AJ88" s="974"/>
      <c r="AK88" s="974"/>
      <c r="AL88" s="975"/>
    </row>
    <row r="89" spans="1:38" s="104" customFormat="1" ht="13.5" customHeight="1">
      <c r="A89" s="950"/>
      <c r="B89" s="959" t="s">
        <v>26</v>
      </c>
      <c r="C89" s="960"/>
      <c r="D89" s="960"/>
      <c r="E89" s="960"/>
      <c r="F89" s="960"/>
      <c r="G89" s="960"/>
      <c r="H89" s="960"/>
      <c r="I89" s="960"/>
      <c r="J89" s="960"/>
      <c r="K89" s="964"/>
      <c r="L89" s="965"/>
      <c r="M89" s="966"/>
      <c r="N89" s="713"/>
      <c r="O89" s="714"/>
      <c r="P89" s="714"/>
      <c r="Q89" s="714"/>
      <c r="R89" s="714"/>
      <c r="S89" s="714"/>
      <c r="T89" s="714"/>
      <c r="U89" s="715"/>
      <c r="V89" s="970"/>
      <c r="W89" s="971"/>
      <c r="X89" s="972"/>
      <c r="Y89" s="976"/>
      <c r="Z89" s="977"/>
      <c r="AA89" s="977"/>
      <c r="AB89" s="977"/>
      <c r="AC89" s="977"/>
      <c r="AD89" s="977"/>
      <c r="AE89" s="977"/>
      <c r="AF89" s="977"/>
      <c r="AG89" s="977"/>
      <c r="AH89" s="977"/>
      <c r="AI89" s="977"/>
      <c r="AJ89" s="977"/>
      <c r="AK89" s="977"/>
      <c r="AL89" s="978"/>
    </row>
    <row r="90" spans="1:38" s="104" customFormat="1" ht="15" customHeight="1">
      <c r="A90" s="949">
        <v>2</v>
      </c>
      <c r="B90" s="943" t="s">
        <v>541</v>
      </c>
      <c r="C90" s="944"/>
      <c r="D90" s="944"/>
      <c r="E90" s="944"/>
      <c r="F90" s="944"/>
      <c r="G90" s="944"/>
      <c r="H90" s="944"/>
      <c r="I90" s="944"/>
      <c r="J90" s="945"/>
      <c r="K90" s="943" t="s">
        <v>543</v>
      </c>
      <c r="L90" s="944"/>
      <c r="M90" s="944"/>
      <c r="N90" s="944"/>
      <c r="O90" s="944"/>
      <c r="P90" s="944"/>
      <c r="Q90" s="951"/>
      <c r="R90" s="953"/>
      <c r="S90" s="954"/>
      <c r="T90" s="954"/>
      <c r="U90" s="954"/>
      <c r="V90" s="954"/>
      <c r="W90" s="954"/>
      <c r="X90" s="954"/>
      <c r="Y90" s="954"/>
      <c r="Z90" s="954"/>
      <c r="AA90" s="954"/>
      <c r="AB90" s="954"/>
      <c r="AC90" s="954"/>
      <c r="AD90" s="954"/>
      <c r="AE90" s="954"/>
      <c r="AF90" s="954"/>
      <c r="AG90" s="954"/>
      <c r="AH90" s="954"/>
      <c r="AI90" s="954"/>
      <c r="AJ90" s="954"/>
      <c r="AK90" s="954"/>
      <c r="AL90" s="955"/>
    </row>
    <row r="91" spans="1:38" s="104" customFormat="1" ht="15" customHeight="1">
      <c r="A91" s="950"/>
      <c r="B91" s="946" t="s">
        <v>542</v>
      </c>
      <c r="C91" s="947"/>
      <c r="D91" s="947"/>
      <c r="E91" s="947"/>
      <c r="F91" s="947"/>
      <c r="G91" s="947"/>
      <c r="H91" s="947"/>
      <c r="I91" s="947"/>
      <c r="J91" s="948"/>
      <c r="K91" s="946" t="s">
        <v>27</v>
      </c>
      <c r="L91" s="947"/>
      <c r="M91" s="947"/>
      <c r="N91" s="947"/>
      <c r="O91" s="947"/>
      <c r="P91" s="947"/>
      <c r="Q91" s="952"/>
      <c r="R91" s="956"/>
      <c r="S91" s="957"/>
      <c r="T91" s="957"/>
      <c r="U91" s="957"/>
      <c r="V91" s="957"/>
      <c r="W91" s="957"/>
      <c r="X91" s="957"/>
      <c r="Y91" s="957"/>
      <c r="Z91" s="957"/>
      <c r="AA91" s="957"/>
      <c r="AB91" s="957"/>
      <c r="AC91" s="957"/>
      <c r="AD91" s="957"/>
      <c r="AE91" s="957"/>
      <c r="AF91" s="957"/>
      <c r="AG91" s="957"/>
      <c r="AH91" s="957"/>
      <c r="AI91" s="957"/>
      <c r="AJ91" s="957"/>
      <c r="AK91" s="957"/>
      <c r="AL91" s="958"/>
    </row>
    <row r="92" spans="1:38" s="104" customFormat="1" ht="9.75" customHeight="1">
      <c r="A92" s="156"/>
      <c r="B92" s="118"/>
      <c r="C92" s="118"/>
      <c r="D92" s="118"/>
      <c r="E92" s="118"/>
      <c r="F92" s="118"/>
      <c r="G92" s="118"/>
      <c r="H92" s="118"/>
      <c r="I92" s="118"/>
      <c r="J92" s="118"/>
      <c r="K92" s="118"/>
      <c r="L92" s="118"/>
      <c r="M92" s="118"/>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row>
    <row r="93" spans="1:38" s="104" customFormat="1" ht="15" customHeight="1">
      <c r="A93" s="133"/>
      <c r="B93" s="114" t="s">
        <v>108</v>
      </c>
      <c r="C93" s="113" t="s">
        <v>29</v>
      </c>
      <c r="D93" s="113"/>
      <c r="E93" s="113"/>
      <c r="F93" s="113"/>
      <c r="G93" s="113" t="s">
        <v>30</v>
      </c>
      <c r="H93" s="133"/>
      <c r="I93" s="113"/>
      <c r="J93" s="113"/>
      <c r="K93" s="145"/>
      <c r="L93" s="113"/>
      <c r="M93" s="113"/>
      <c r="N93" s="113"/>
      <c r="O93" s="113"/>
      <c r="P93" s="113"/>
      <c r="Q93" s="113"/>
      <c r="R93" s="113"/>
      <c r="S93" s="113"/>
      <c r="T93" s="113"/>
      <c r="U93" s="113"/>
      <c r="V93" s="113"/>
      <c r="W93" s="113"/>
      <c r="X93" s="146"/>
      <c r="Y93" s="113"/>
      <c r="Z93" s="133"/>
      <c r="AA93" s="133"/>
      <c r="AB93" s="133"/>
      <c r="AC93" s="133"/>
      <c r="AD93" s="133"/>
      <c r="AE93" s="133"/>
      <c r="AF93" s="133"/>
      <c r="AG93" s="133"/>
      <c r="AH93" s="133"/>
      <c r="AI93" s="133"/>
      <c r="AJ93" s="133"/>
      <c r="AK93" s="133"/>
      <c r="AL93" s="133"/>
    </row>
    <row r="94" spans="1:38" s="104" customFormat="1" ht="6.75" customHeight="1">
      <c r="A94" s="103"/>
      <c r="B94" s="103"/>
      <c r="C94" s="103"/>
      <c r="D94" s="103"/>
      <c r="E94" s="103"/>
      <c r="F94" s="103"/>
      <c r="G94" s="103"/>
      <c r="H94" s="103"/>
      <c r="I94" s="103"/>
      <c r="J94" s="103"/>
      <c r="K94" s="103"/>
      <c r="L94" s="157"/>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row>
    <row r="95" spans="1:38" s="158" customFormat="1" ht="20.25" customHeight="1">
      <c r="A95" s="982" t="s">
        <v>548</v>
      </c>
      <c r="B95" s="983"/>
      <c r="C95" s="983"/>
      <c r="D95" s="983"/>
      <c r="E95" s="984"/>
      <c r="F95" s="985" t="s">
        <v>372</v>
      </c>
      <c r="G95" s="986"/>
      <c r="H95" s="986"/>
      <c r="I95" s="986"/>
      <c r="J95" s="986"/>
      <c r="K95" s="986"/>
      <c r="L95" s="986"/>
      <c r="M95" s="986"/>
      <c r="N95" s="987"/>
      <c r="O95" s="988" t="s">
        <v>373</v>
      </c>
      <c r="P95" s="989"/>
      <c r="Q95" s="989"/>
      <c r="R95" s="990"/>
      <c r="S95" s="985" t="s">
        <v>374</v>
      </c>
      <c r="T95" s="986"/>
      <c r="U95" s="986"/>
      <c r="V95" s="987"/>
      <c r="W95" s="985" t="s">
        <v>375</v>
      </c>
      <c r="X95" s="986"/>
      <c r="Y95" s="987"/>
      <c r="Z95" s="680" t="s">
        <v>549</v>
      </c>
      <c r="AA95" s="681"/>
      <c r="AB95" s="681"/>
      <c r="AC95" s="682"/>
      <c r="AD95" s="680" t="s">
        <v>550</v>
      </c>
      <c r="AE95" s="681"/>
      <c r="AF95" s="681"/>
      <c r="AG95" s="681"/>
      <c r="AH95" s="681"/>
      <c r="AI95" s="681"/>
      <c r="AJ95" s="681"/>
      <c r="AK95" s="681"/>
      <c r="AL95" s="682"/>
    </row>
    <row r="96" spans="1:38" s="159" customFormat="1" ht="17.850000000000001" customHeight="1">
      <c r="A96" s="727" t="s">
        <v>378</v>
      </c>
      <c r="B96" s="728"/>
      <c r="C96" s="728"/>
      <c r="D96" s="728"/>
      <c r="E96" s="729"/>
      <c r="F96" s="730" t="s">
        <v>379</v>
      </c>
      <c r="G96" s="731"/>
      <c r="H96" s="731"/>
      <c r="I96" s="731"/>
      <c r="J96" s="731"/>
      <c r="K96" s="731"/>
      <c r="L96" s="731"/>
      <c r="M96" s="731"/>
      <c r="N96" s="732"/>
      <c r="O96" s="733" t="s">
        <v>66</v>
      </c>
      <c r="P96" s="734"/>
      <c r="Q96" s="734"/>
      <c r="R96" s="735"/>
      <c r="S96" s="730" t="s">
        <v>380</v>
      </c>
      <c r="T96" s="731"/>
      <c r="U96" s="731"/>
      <c r="V96" s="732"/>
      <c r="W96" s="730" t="s">
        <v>381</v>
      </c>
      <c r="X96" s="731"/>
      <c r="Y96" s="732"/>
      <c r="Z96" s="724" t="s">
        <v>34</v>
      </c>
      <c r="AA96" s="725"/>
      <c r="AB96" s="725"/>
      <c r="AC96" s="726"/>
      <c r="AD96" s="724" t="s">
        <v>12</v>
      </c>
      <c r="AE96" s="725"/>
      <c r="AF96" s="725"/>
      <c r="AG96" s="725"/>
      <c r="AH96" s="725"/>
      <c r="AI96" s="725"/>
      <c r="AJ96" s="725"/>
      <c r="AK96" s="725"/>
      <c r="AL96" s="726"/>
    </row>
    <row r="97" spans="1:59" s="104" customFormat="1" ht="12.95" customHeight="1">
      <c r="A97" s="736"/>
      <c r="B97" s="737"/>
      <c r="C97" s="737"/>
      <c r="D97" s="737"/>
      <c r="E97" s="738"/>
      <c r="F97" s="742"/>
      <c r="G97" s="743"/>
      <c r="H97" s="743"/>
      <c r="I97" s="743"/>
      <c r="J97" s="743"/>
      <c r="K97" s="743"/>
      <c r="L97" s="743"/>
      <c r="M97" s="743"/>
      <c r="N97" s="744"/>
      <c r="O97" s="328"/>
      <c r="P97" s="329"/>
      <c r="Q97" s="329"/>
      <c r="R97" s="330"/>
      <c r="S97" s="528"/>
      <c r="T97" s="529"/>
      <c r="U97" s="529"/>
      <c r="V97" s="530"/>
      <c r="W97" s="748"/>
      <c r="X97" s="749"/>
      <c r="Y97" s="750"/>
      <c r="Z97" s="684"/>
      <c r="AA97" s="675"/>
      <c r="AB97" s="675"/>
      <c r="AC97" s="676"/>
      <c r="AD97" s="674"/>
      <c r="AE97" s="675"/>
      <c r="AF97" s="675"/>
      <c r="AG97" s="675"/>
      <c r="AH97" s="675"/>
      <c r="AI97" s="675"/>
      <c r="AJ97" s="675"/>
      <c r="AK97" s="675"/>
      <c r="AL97" s="676"/>
    </row>
    <row r="98" spans="1:59" s="104" customFormat="1" ht="12.95" customHeight="1">
      <c r="A98" s="739"/>
      <c r="B98" s="740"/>
      <c r="C98" s="740"/>
      <c r="D98" s="740"/>
      <c r="E98" s="741"/>
      <c r="F98" s="745"/>
      <c r="G98" s="746"/>
      <c r="H98" s="746"/>
      <c r="I98" s="746"/>
      <c r="J98" s="746"/>
      <c r="K98" s="746"/>
      <c r="L98" s="746"/>
      <c r="M98" s="746"/>
      <c r="N98" s="747"/>
      <c r="O98" s="751" t="str">
        <f>IF(AND(A97&lt;&gt;"",O97=""),"YYYY/MM/DD","")</f>
        <v/>
      </c>
      <c r="P98" s="752"/>
      <c r="Q98" s="752"/>
      <c r="R98" s="753"/>
      <c r="S98" s="359" t="str">
        <f>IF(S97="","",VLOOKUP(S97,入学願書!$BG$2:$BH$32,2,FALSE))</f>
        <v/>
      </c>
      <c r="T98" s="360"/>
      <c r="U98" s="360"/>
      <c r="V98" s="361"/>
      <c r="W98" s="668"/>
      <c r="X98" s="669"/>
      <c r="Y98" s="670"/>
      <c r="Z98" s="677"/>
      <c r="AA98" s="678"/>
      <c r="AB98" s="678"/>
      <c r="AC98" s="679"/>
      <c r="AD98" s="677"/>
      <c r="AE98" s="678"/>
      <c r="AF98" s="678"/>
      <c r="AG98" s="678"/>
      <c r="AH98" s="678"/>
      <c r="AI98" s="678"/>
      <c r="AJ98" s="678"/>
      <c r="AK98" s="678"/>
      <c r="AL98" s="679"/>
    </row>
    <row r="99" spans="1:59" s="104" customFormat="1" ht="12.95" customHeight="1">
      <c r="A99" s="739"/>
      <c r="B99" s="740"/>
      <c r="C99" s="740"/>
      <c r="D99" s="740"/>
      <c r="E99" s="741"/>
      <c r="F99" s="754"/>
      <c r="G99" s="746"/>
      <c r="H99" s="746"/>
      <c r="I99" s="746"/>
      <c r="J99" s="746"/>
      <c r="K99" s="746"/>
      <c r="L99" s="746"/>
      <c r="M99" s="746"/>
      <c r="N99" s="747"/>
      <c r="O99" s="665"/>
      <c r="P99" s="666"/>
      <c r="Q99" s="666"/>
      <c r="R99" s="667"/>
      <c r="S99" s="356"/>
      <c r="T99" s="357"/>
      <c r="U99" s="357"/>
      <c r="V99" s="358"/>
      <c r="W99" s="668"/>
      <c r="X99" s="669"/>
      <c r="Y99" s="670"/>
      <c r="Z99" s="683"/>
      <c r="AA99" s="678"/>
      <c r="AB99" s="678"/>
      <c r="AC99" s="679"/>
      <c r="AD99" s="677"/>
      <c r="AE99" s="678"/>
      <c r="AF99" s="678"/>
      <c r="AG99" s="678"/>
      <c r="AH99" s="678"/>
      <c r="AI99" s="678"/>
      <c r="AJ99" s="678"/>
      <c r="AK99" s="678"/>
      <c r="AL99" s="679"/>
    </row>
    <row r="100" spans="1:59" s="104" customFormat="1" ht="12.95" customHeight="1">
      <c r="A100" s="739"/>
      <c r="B100" s="740"/>
      <c r="C100" s="740"/>
      <c r="D100" s="740"/>
      <c r="E100" s="741"/>
      <c r="F100" s="745"/>
      <c r="G100" s="746"/>
      <c r="H100" s="746"/>
      <c r="I100" s="746"/>
      <c r="J100" s="746"/>
      <c r="K100" s="746"/>
      <c r="L100" s="746"/>
      <c r="M100" s="746"/>
      <c r="N100" s="747"/>
      <c r="O100" s="979" t="str">
        <f>IF(AND(A99&lt;&gt;"",O99=""),"YYYY/MM/DD","")</f>
        <v/>
      </c>
      <c r="P100" s="980"/>
      <c r="Q100" s="980"/>
      <c r="R100" s="981"/>
      <c r="S100" s="610" t="str">
        <f>IF(S99="","",VLOOKUP(S99,入学願書!$BG$2:$BH$32,2,FALSE))</f>
        <v/>
      </c>
      <c r="T100" s="611"/>
      <c r="U100" s="611"/>
      <c r="V100" s="612"/>
      <c r="W100" s="668"/>
      <c r="X100" s="669"/>
      <c r="Y100" s="670"/>
      <c r="Z100" s="677"/>
      <c r="AA100" s="678"/>
      <c r="AB100" s="678"/>
      <c r="AC100" s="679"/>
      <c r="AD100" s="677"/>
      <c r="AE100" s="678"/>
      <c r="AF100" s="678"/>
      <c r="AG100" s="678"/>
      <c r="AH100" s="678"/>
      <c r="AI100" s="678"/>
      <c r="AJ100" s="678"/>
      <c r="AK100" s="678"/>
      <c r="AL100" s="679"/>
    </row>
    <row r="101" spans="1:59" s="104" customFormat="1" ht="12.95" customHeight="1">
      <c r="A101" s="739"/>
      <c r="B101" s="740"/>
      <c r="C101" s="740"/>
      <c r="D101" s="740"/>
      <c r="E101" s="741"/>
      <c r="F101" s="745"/>
      <c r="G101" s="746"/>
      <c r="H101" s="746"/>
      <c r="I101" s="746"/>
      <c r="J101" s="746"/>
      <c r="K101" s="746"/>
      <c r="L101" s="746"/>
      <c r="M101" s="746"/>
      <c r="N101" s="747"/>
      <c r="O101" s="665"/>
      <c r="P101" s="666"/>
      <c r="Q101" s="666"/>
      <c r="R101" s="667"/>
      <c r="S101" s="356"/>
      <c r="T101" s="357"/>
      <c r="U101" s="357"/>
      <c r="V101" s="358"/>
      <c r="W101" s="668"/>
      <c r="X101" s="669"/>
      <c r="Y101" s="670"/>
      <c r="Z101" s="677"/>
      <c r="AA101" s="678"/>
      <c r="AB101" s="678"/>
      <c r="AC101" s="679"/>
      <c r="AD101" s="677"/>
      <c r="AE101" s="678"/>
      <c r="AF101" s="678"/>
      <c r="AG101" s="678"/>
      <c r="AH101" s="678"/>
      <c r="AI101" s="678"/>
      <c r="AJ101" s="678"/>
      <c r="AK101" s="678"/>
      <c r="AL101" s="679"/>
    </row>
    <row r="102" spans="1:59" s="104" customFormat="1" ht="12.95" customHeight="1">
      <c r="A102" s="739"/>
      <c r="B102" s="740"/>
      <c r="C102" s="740"/>
      <c r="D102" s="740"/>
      <c r="E102" s="741"/>
      <c r="F102" s="745"/>
      <c r="G102" s="746"/>
      <c r="H102" s="746"/>
      <c r="I102" s="746"/>
      <c r="J102" s="746"/>
      <c r="K102" s="746"/>
      <c r="L102" s="746"/>
      <c r="M102" s="746"/>
      <c r="N102" s="747"/>
      <c r="O102" s="979" t="str">
        <f>IF(AND(A101&lt;&gt;"",O101=""),"YYYY/MM/DD","")</f>
        <v/>
      </c>
      <c r="P102" s="980"/>
      <c r="Q102" s="980"/>
      <c r="R102" s="981"/>
      <c r="S102" s="610" t="str">
        <f>IF(S101="","",VLOOKUP(S101,入学願書!$BG$2:$BH$32,2,FALSE))</f>
        <v/>
      </c>
      <c r="T102" s="611"/>
      <c r="U102" s="611"/>
      <c r="V102" s="612"/>
      <c r="W102" s="668"/>
      <c r="X102" s="669"/>
      <c r="Y102" s="670"/>
      <c r="Z102" s="677"/>
      <c r="AA102" s="678"/>
      <c r="AB102" s="678"/>
      <c r="AC102" s="679"/>
      <c r="AD102" s="677"/>
      <c r="AE102" s="678"/>
      <c r="AF102" s="678"/>
      <c r="AG102" s="678"/>
      <c r="AH102" s="678"/>
      <c r="AI102" s="678"/>
      <c r="AJ102" s="678"/>
      <c r="AK102" s="678"/>
      <c r="AL102" s="679"/>
    </row>
    <row r="103" spans="1:59" s="104" customFormat="1" ht="12.95" customHeight="1">
      <c r="A103" s="739"/>
      <c r="B103" s="740"/>
      <c r="C103" s="740"/>
      <c r="D103" s="740"/>
      <c r="E103" s="741"/>
      <c r="F103" s="745"/>
      <c r="G103" s="746"/>
      <c r="H103" s="746"/>
      <c r="I103" s="746"/>
      <c r="J103" s="746"/>
      <c r="K103" s="746"/>
      <c r="L103" s="746"/>
      <c r="M103" s="746"/>
      <c r="N103" s="747"/>
      <c r="O103" s="665"/>
      <c r="P103" s="666"/>
      <c r="Q103" s="666"/>
      <c r="R103" s="667"/>
      <c r="S103" s="356"/>
      <c r="T103" s="357"/>
      <c r="U103" s="357"/>
      <c r="V103" s="358"/>
      <c r="W103" s="668"/>
      <c r="X103" s="669"/>
      <c r="Y103" s="670"/>
      <c r="Z103" s="677"/>
      <c r="AA103" s="678"/>
      <c r="AB103" s="678"/>
      <c r="AC103" s="679"/>
      <c r="AD103" s="677"/>
      <c r="AE103" s="678"/>
      <c r="AF103" s="678"/>
      <c r="AG103" s="678"/>
      <c r="AH103" s="678"/>
      <c r="AI103" s="678"/>
      <c r="AJ103" s="678"/>
      <c r="AK103" s="678"/>
      <c r="AL103" s="679"/>
    </row>
    <row r="104" spans="1:59" s="104" customFormat="1" ht="12.95" customHeight="1">
      <c r="A104" s="739"/>
      <c r="B104" s="740"/>
      <c r="C104" s="740"/>
      <c r="D104" s="740"/>
      <c r="E104" s="741"/>
      <c r="F104" s="745"/>
      <c r="G104" s="746"/>
      <c r="H104" s="746"/>
      <c r="I104" s="746"/>
      <c r="J104" s="746"/>
      <c r="K104" s="746"/>
      <c r="L104" s="746"/>
      <c r="M104" s="746"/>
      <c r="N104" s="747"/>
      <c r="O104" s="979" t="str">
        <f>IF(AND(A103&lt;&gt;"",O103=""),"YYYY/MM/DD","")</f>
        <v/>
      </c>
      <c r="P104" s="980"/>
      <c r="Q104" s="980"/>
      <c r="R104" s="981"/>
      <c r="S104" s="610" t="str">
        <f>IF(S103="","",VLOOKUP(S103,入学願書!$BG$2:$BH$32,2,FALSE))</f>
        <v/>
      </c>
      <c r="T104" s="611"/>
      <c r="U104" s="611"/>
      <c r="V104" s="612"/>
      <c r="W104" s="668"/>
      <c r="X104" s="669"/>
      <c r="Y104" s="670"/>
      <c r="Z104" s="677"/>
      <c r="AA104" s="678"/>
      <c r="AB104" s="678"/>
      <c r="AC104" s="679"/>
      <c r="AD104" s="677"/>
      <c r="AE104" s="678"/>
      <c r="AF104" s="678"/>
      <c r="AG104" s="678"/>
      <c r="AH104" s="678"/>
      <c r="AI104" s="678"/>
      <c r="AJ104" s="678"/>
      <c r="AK104" s="678"/>
      <c r="AL104" s="679"/>
    </row>
    <row r="105" spans="1:59" s="104" customFormat="1" ht="12.95" customHeight="1">
      <c r="A105" s="739"/>
      <c r="B105" s="740"/>
      <c r="C105" s="740"/>
      <c r="D105" s="740"/>
      <c r="E105" s="741"/>
      <c r="F105" s="745"/>
      <c r="G105" s="746"/>
      <c r="H105" s="746"/>
      <c r="I105" s="746"/>
      <c r="J105" s="746"/>
      <c r="K105" s="746"/>
      <c r="L105" s="746"/>
      <c r="M105" s="746"/>
      <c r="N105" s="747"/>
      <c r="O105" s="665"/>
      <c r="P105" s="666"/>
      <c r="Q105" s="666"/>
      <c r="R105" s="667"/>
      <c r="S105" s="356"/>
      <c r="T105" s="357"/>
      <c r="U105" s="357"/>
      <c r="V105" s="358"/>
      <c r="W105" s="668"/>
      <c r="X105" s="669"/>
      <c r="Y105" s="670"/>
      <c r="Z105" s="677"/>
      <c r="AA105" s="678"/>
      <c r="AB105" s="678"/>
      <c r="AC105" s="679"/>
      <c r="AD105" s="677"/>
      <c r="AE105" s="678"/>
      <c r="AF105" s="678"/>
      <c r="AG105" s="678"/>
      <c r="AH105" s="678"/>
      <c r="AI105" s="678"/>
      <c r="AJ105" s="678"/>
      <c r="AK105" s="678"/>
      <c r="AL105" s="679"/>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row>
    <row r="106" spans="1:59" s="104" customFormat="1" ht="12.95" customHeight="1">
      <c r="A106" s="739"/>
      <c r="B106" s="740"/>
      <c r="C106" s="740"/>
      <c r="D106" s="740"/>
      <c r="E106" s="741"/>
      <c r="F106" s="745"/>
      <c r="G106" s="746"/>
      <c r="H106" s="746"/>
      <c r="I106" s="746"/>
      <c r="J106" s="746"/>
      <c r="K106" s="746"/>
      <c r="L106" s="746"/>
      <c r="M106" s="746"/>
      <c r="N106" s="747"/>
      <c r="O106" s="751" t="str">
        <f>IF(AND(A105&lt;&gt;"",O105=""),"YYYY/MM/DD","")</f>
        <v/>
      </c>
      <c r="P106" s="752"/>
      <c r="Q106" s="752"/>
      <c r="R106" s="753"/>
      <c r="S106" s="610" t="str">
        <f>IF(S105="","",VLOOKUP(S105,入学願書!$BG$2:$BH$32,2,FALSE))</f>
        <v/>
      </c>
      <c r="T106" s="611"/>
      <c r="U106" s="611"/>
      <c r="V106" s="612"/>
      <c r="W106" s="668"/>
      <c r="X106" s="669"/>
      <c r="Y106" s="670"/>
      <c r="Z106" s="677"/>
      <c r="AA106" s="678"/>
      <c r="AB106" s="678"/>
      <c r="AC106" s="679"/>
      <c r="AD106" s="677"/>
      <c r="AE106" s="678"/>
      <c r="AF106" s="678"/>
      <c r="AG106" s="678"/>
      <c r="AH106" s="678"/>
      <c r="AI106" s="678"/>
      <c r="AJ106" s="678"/>
      <c r="AK106" s="678"/>
      <c r="AL106" s="679"/>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row>
    <row r="107" spans="1:59" s="104" customFormat="1" ht="12.95" customHeight="1">
      <c r="A107" s="739"/>
      <c r="B107" s="740"/>
      <c r="C107" s="740"/>
      <c r="D107" s="740"/>
      <c r="E107" s="741"/>
      <c r="F107" s="745"/>
      <c r="G107" s="746"/>
      <c r="H107" s="746"/>
      <c r="I107" s="746"/>
      <c r="J107" s="746"/>
      <c r="K107" s="746"/>
      <c r="L107" s="746"/>
      <c r="M107" s="746"/>
      <c r="N107" s="747"/>
      <c r="O107" s="665"/>
      <c r="P107" s="666"/>
      <c r="Q107" s="666"/>
      <c r="R107" s="667"/>
      <c r="S107" s="356"/>
      <c r="T107" s="357"/>
      <c r="U107" s="357"/>
      <c r="V107" s="358"/>
      <c r="W107" s="668"/>
      <c r="X107" s="669"/>
      <c r="Y107" s="670"/>
      <c r="Z107" s="677"/>
      <c r="AA107" s="678"/>
      <c r="AB107" s="678"/>
      <c r="AC107" s="679"/>
      <c r="AD107" s="677"/>
      <c r="AE107" s="678"/>
      <c r="AF107" s="678"/>
      <c r="AG107" s="678"/>
      <c r="AH107" s="678"/>
      <c r="AI107" s="678"/>
      <c r="AJ107" s="678"/>
      <c r="AK107" s="678"/>
      <c r="AL107" s="679"/>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row>
    <row r="108" spans="1:59" s="104" customFormat="1" ht="12.95" customHeight="1">
      <c r="A108" s="998"/>
      <c r="B108" s="999"/>
      <c r="C108" s="999"/>
      <c r="D108" s="999"/>
      <c r="E108" s="1000"/>
      <c r="F108" s="1001"/>
      <c r="G108" s="1002"/>
      <c r="H108" s="1002"/>
      <c r="I108" s="1002"/>
      <c r="J108" s="1002"/>
      <c r="K108" s="1002"/>
      <c r="L108" s="1002"/>
      <c r="M108" s="1002"/>
      <c r="N108" s="1003"/>
      <c r="O108" s="412" t="str">
        <f>IF(AND(A107&lt;&gt;"",O107=""),"YYYY/MM/DD","")</f>
        <v/>
      </c>
      <c r="P108" s="413"/>
      <c r="Q108" s="413"/>
      <c r="R108" s="414"/>
      <c r="S108" s="613" t="str">
        <f>IF(S107="","",VLOOKUP(S107,入学願書!$BG$2:$BH$32,2,FALSE))</f>
        <v/>
      </c>
      <c r="T108" s="614"/>
      <c r="U108" s="614"/>
      <c r="V108" s="615"/>
      <c r="W108" s="671"/>
      <c r="X108" s="672"/>
      <c r="Y108" s="673"/>
      <c r="Z108" s="758"/>
      <c r="AA108" s="759"/>
      <c r="AB108" s="759"/>
      <c r="AC108" s="760"/>
      <c r="AD108" s="758"/>
      <c r="AE108" s="759"/>
      <c r="AF108" s="759"/>
      <c r="AG108" s="759"/>
      <c r="AH108" s="759"/>
      <c r="AI108" s="759"/>
      <c r="AJ108" s="759"/>
      <c r="AK108" s="759"/>
      <c r="AL108" s="760"/>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row>
    <row r="109" spans="1:59" s="104" customFormat="1" ht="16.5">
      <c r="A109" s="103"/>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row>
    <row r="110" spans="1:59" s="104" customFormat="1" ht="9.75" customHeight="1">
      <c r="A110" s="103"/>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row>
    <row r="111" spans="1:59" s="104" customFormat="1" ht="9.75" customHeight="1">
      <c r="A111" s="160"/>
      <c r="B111" s="160"/>
      <c r="C111" s="160"/>
      <c r="D111" s="160"/>
      <c r="E111" s="160"/>
      <c r="F111" s="160"/>
      <c r="G111" s="160"/>
      <c r="H111" s="160"/>
      <c r="I111" s="160"/>
      <c r="J111" s="160"/>
      <c r="K111" s="160"/>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row>
    <row r="112" spans="1:59" s="104" customFormat="1" ht="15" customHeight="1">
      <c r="A112" s="133"/>
      <c r="B112" s="133" t="s">
        <v>35</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row>
    <row r="113" spans="1:38" s="104" customFormat="1" ht="15" customHeight="1">
      <c r="A113" s="103"/>
      <c r="B113" s="103" t="s">
        <v>36</v>
      </c>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row>
    <row r="114" spans="1:38" s="104" customFormat="1" ht="15" customHeight="1">
      <c r="A114" s="103"/>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row>
    <row r="115" spans="1:38" s="104" customFormat="1" ht="16.5">
      <c r="A115" s="723" t="s">
        <v>37</v>
      </c>
      <c r="B115" s="723"/>
      <c r="C115" s="723"/>
      <c r="D115" s="723"/>
      <c r="E115" s="991" t="str">
        <f>IF(入学願書!H76="","",入学願書!H76)</f>
        <v/>
      </c>
      <c r="F115" s="991"/>
      <c r="G115" s="993" t="s">
        <v>3</v>
      </c>
      <c r="H115" s="993"/>
      <c r="I115" s="991" t="str">
        <f>IF(入学願書!M76="","",入学願書!M76)</f>
        <v/>
      </c>
      <c r="J115" s="991"/>
      <c r="K115" s="150" t="s">
        <v>4</v>
      </c>
      <c r="L115" s="991" t="str">
        <f>IF(入学願書!Q76="","",入学願書!Q76)</f>
        <v/>
      </c>
      <c r="M115" s="991"/>
      <c r="N115" s="150" t="s">
        <v>38</v>
      </c>
      <c r="O115" s="150"/>
      <c r="P115" s="103"/>
      <c r="Q115" s="103"/>
      <c r="R115" s="103"/>
      <c r="S115" s="997" t="s">
        <v>39</v>
      </c>
      <c r="T115" s="997"/>
      <c r="U115" s="997"/>
      <c r="V115" s="997"/>
      <c r="W115" s="997"/>
      <c r="X115" s="997"/>
      <c r="Y115" s="997"/>
      <c r="Z115" s="995"/>
      <c r="AA115" s="995"/>
      <c r="AB115" s="995"/>
      <c r="AC115" s="995"/>
      <c r="AD115" s="995"/>
      <c r="AE115" s="995"/>
      <c r="AF115" s="995"/>
      <c r="AG115" s="995"/>
      <c r="AH115" s="995"/>
      <c r="AI115" s="995"/>
      <c r="AJ115" s="995"/>
      <c r="AK115" s="755" t="s">
        <v>443</v>
      </c>
      <c r="AL115" s="755"/>
    </row>
    <row r="116" spans="1:38" s="104" customFormat="1" ht="15" customHeight="1">
      <c r="A116" s="103"/>
      <c r="B116" s="119" t="s">
        <v>444</v>
      </c>
      <c r="C116" s="119"/>
      <c r="D116" s="119"/>
      <c r="E116" s="992"/>
      <c r="F116" s="992"/>
      <c r="G116" s="994" t="s">
        <v>6</v>
      </c>
      <c r="H116" s="994"/>
      <c r="I116" s="992"/>
      <c r="J116" s="992"/>
      <c r="K116" s="161" t="s">
        <v>7</v>
      </c>
      <c r="L116" s="992"/>
      <c r="M116" s="992"/>
      <c r="N116" s="161" t="s">
        <v>8</v>
      </c>
      <c r="O116" s="161"/>
      <c r="P116" s="161"/>
      <c r="Q116" s="119"/>
      <c r="R116" s="119"/>
      <c r="S116" s="757" t="s">
        <v>40</v>
      </c>
      <c r="T116" s="757"/>
      <c r="U116" s="757"/>
      <c r="V116" s="757"/>
      <c r="W116" s="757"/>
      <c r="X116" s="757"/>
      <c r="Y116" s="757"/>
      <c r="Z116" s="996"/>
      <c r="AA116" s="996"/>
      <c r="AB116" s="996"/>
      <c r="AC116" s="996"/>
      <c r="AD116" s="996"/>
      <c r="AE116" s="996"/>
      <c r="AF116" s="996"/>
      <c r="AG116" s="996"/>
      <c r="AH116" s="996"/>
      <c r="AI116" s="996"/>
      <c r="AJ116" s="996"/>
      <c r="AK116" s="756"/>
      <c r="AL116" s="756"/>
    </row>
    <row r="117" spans="1:38" s="104" customFormat="1" ht="11.25" customHeight="1">
      <c r="A117" s="103"/>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19"/>
      <c r="AA117" s="123"/>
      <c r="AB117" s="123"/>
      <c r="AC117" s="118"/>
      <c r="AD117" s="118"/>
      <c r="AE117" s="118"/>
      <c r="AF117" s="122"/>
      <c r="AG117" s="123"/>
      <c r="AH117" s="123"/>
      <c r="AI117" s="118"/>
      <c r="AJ117" s="118"/>
      <c r="AK117" s="103"/>
      <c r="AL117" s="103"/>
    </row>
    <row r="118" spans="1:38" s="104" customFormat="1" ht="19.5" customHeight="1">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2"/>
      <c r="AA118" s="580" t="s">
        <v>645</v>
      </c>
      <c r="AB118" s="580"/>
      <c r="AC118" s="580"/>
      <c r="AD118" s="580"/>
      <c r="AE118" s="580"/>
      <c r="AF118" s="580"/>
      <c r="AG118" s="580"/>
      <c r="AH118" s="580"/>
      <c r="AI118" s="580"/>
      <c r="AJ118" s="580"/>
      <c r="AK118" s="580"/>
      <c r="AL118" s="580"/>
    </row>
    <row r="119" spans="1:38" s="104" customFormat="1" ht="17.25" customHeight="1">
      <c r="A119" s="10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27"/>
      <c r="AA119" s="581" t="s">
        <v>71</v>
      </c>
      <c r="AB119" s="581"/>
      <c r="AC119" s="581"/>
      <c r="AD119" s="581"/>
      <c r="AE119" s="581"/>
      <c r="AF119" s="581"/>
      <c r="AG119" s="581"/>
      <c r="AH119" s="581"/>
      <c r="AI119" s="581"/>
      <c r="AJ119" s="581"/>
      <c r="AK119" s="581"/>
      <c r="AL119" s="581"/>
    </row>
    <row r="120" spans="1:38" s="104" customFormat="1" ht="15.75" customHeight="1">
      <c r="A120" s="103"/>
      <c r="B120" s="103"/>
      <c r="C120" s="103"/>
      <c r="D120" s="103"/>
      <c r="E120" s="103"/>
      <c r="F120" s="103"/>
      <c r="G120" s="103"/>
      <c r="H120" s="103"/>
      <c r="I120" s="103"/>
      <c r="J120" s="103"/>
      <c r="K120" s="103"/>
      <c r="L120" s="103"/>
      <c r="M120" s="103"/>
      <c r="N120" s="103"/>
      <c r="O120" s="103"/>
      <c r="P120" s="103"/>
      <c r="Q120" s="103"/>
      <c r="R120" s="103"/>
      <c r="S120" s="103"/>
      <c r="T120" s="132" t="s">
        <v>72</v>
      </c>
      <c r="U120" s="103" t="s">
        <v>73</v>
      </c>
      <c r="V120" s="103"/>
      <c r="W120" s="103"/>
      <c r="X120" s="103"/>
      <c r="Y120" s="103"/>
      <c r="Z120" s="102"/>
      <c r="AA120" s="102"/>
      <c r="AB120" s="102"/>
      <c r="AC120" s="102"/>
      <c r="AD120" s="103"/>
      <c r="AF120" s="105"/>
      <c r="AG120" s="105" t="s">
        <v>519</v>
      </c>
      <c r="AI120" s="105"/>
      <c r="AJ120" s="105"/>
      <c r="AK120" s="105"/>
      <c r="AL120" s="102"/>
    </row>
    <row r="121" spans="1:38" s="104" customFormat="1" ht="15" customHeight="1">
      <c r="A121" s="162"/>
      <c r="B121" s="162"/>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row>
    <row r="122" spans="1:38" s="104" customFormat="1" ht="15" customHeight="1">
      <c r="A122" s="162"/>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row>
    <row r="123" spans="1:38" s="104" customFormat="1" ht="15" customHeight="1">
      <c r="A123" s="162"/>
      <c r="B123" s="162"/>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162"/>
      <c r="AL123" s="162"/>
    </row>
    <row r="124" spans="1:38" s="104" customFormat="1" ht="15" customHeight="1">
      <c r="A124" s="16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row>
    <row r="125" spans="1:38" s="104" customFormat="1" ht="15" customHeight="1">
      <c r="A125" s="162"/>
      <c r="B125" s="162"/>
      <c r="C125" s="162"/>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row>
    <row r="126" spans="1:38" s="104" customFormat="1" ht="15" customHeight="1">
      <c r="A126" s="162"/>
      <c r="B126" s="162"/>
      <c r="C126" s="162"/>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row>
    <row r="127" spans="1:38" s="104" customFormat="1" ht="15" customHeight="1">
      <c r="A127" s="162"/>
      <c r="B127" s="162"/>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row>
    <row r="128" spans="1:38" s="104" customFormat="1" ht="15" customHeight="1">
      <c r="A128" s="162"/>
      <c r="B128" s="162"/>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row>
    <row r="129" spans="1:38" s="104" customFormat="1" ht="15" customHeight="1">
      <c r="A129" s="162"/>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row>
    <row r="130" spans="1:38" s="104" customFormat="1" ht="15" customHeight="1">
      <c r="A130" s="162"/>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row>
    <row r="131" spans="1:38" s="104" customFormat="1" ht="15" customHeight="1">
      <c r="A131" s="162"/>
      <c r="B131" s="162"/>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row>
    <row r="132" spans="1:38" s="104" customFormat="1" ht="15" customHeight="1">
      <c r="A132" s="162"/>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row>
    <row r="133" spans="1:38" s="104" customFormat="1" ht="15" customHeight="1">
      <c r="A133" s="162"/>
      <c r="B133" s="162"/>
      <c r="C133" s="162"/>
      <c r="D133" s="162"/>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2"/>
      <c r="AF133" s="162"/>
      <c r="AG133" s="162"/>
      <c r="AH133" s="162"/>
      <c r="AI133" s="162"/>
      <c r="AJ133" s="162"/>
      <c r="AK133" s="162"/>
      <c r="AL133" s="162"/>
    </row>
    <row r="134" spans="1:38" s="104" customFormat="1" ht="15" customHeight="1">
      <c r="A134" s="162"/>
      <c r="B134" s="162"/>
      <c r="C134" s="162"/>
      <c r="D134" s="162"/>
      <c r="E134" s="162"/>
      <c r="F134" s="162"/>
      <c r="G134" s="162"/>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2"/>
      <c r="AF134" s="162"/>
      <c r="AG134" s="162"/>
      <c r="AH134" s="162"/>
      <c r="AI134" s="162"/>
      <c r="AJ134" s="162"/>
      <c r="AK134" s="162"/>
      <c r="AL134" s="162"/>
    </row>
    <row r="135" spans="1:38" s="104" customFormat="1" ht="15" customHeight="1">
      <c r="A135" s="162"/>
      <c r="B135" s="162"/>
      <c r="C135" s="162"/>
      <c r="D135" s="162"/>
      <c r="E135" s="162"/>
      <c r="F135" s="162"/>
      <c r="G135" s="162"/>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c r="AL135" s="162"/>
    </row>
    <row r="136" spans="1:38" s="104" customFormat="1" ht="15" customHeight="1">
      <c r="A136" s="162"/>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row>
    <row r="137" spans="1:38" s="104" customFormat="1" ht="15" customHeight="1">
      <c r="A137" s="162"/>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62"/>
      <c r="AL137" s="162"/>
    </row>
    <row r="138" spans="1:38" s="104" customFormat="1" ht="15" customHeight="1">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c r="AF138" s="162"/>
      <c r="AG138" s="162"/>
      <c r="AH138" s="162"/>
      <c r="AI138" s="162"/>
      <c r="AJ138" s="162"/>
      <c r="AK138" s="162"/>
      <c r="AL138" s="162"/>
    </row>
    <row r="139" spans="1:38" s="104" customFormat="1" ht="15" customHeight="1">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c r="AF139" s="162"/>
      <c r="AG139" s="162"/>
      <c r="AH139" s="162"/>
      <c r="AI139" s="162"/>
      <c r="AJ139" s="162"/>
      <c r="AK139" s="162"/>
      <c r="AL139" s="162"/>
    </row>
    <row r="140" spans="1:38" s="104" customFormat="1" ht="15" customHeight="1">
      <c r="A140" s="162"/>
      <c r="B140" s="162"/>
      <c r="C140" s="162"/>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c r="AF140" s="162"/>
      <c r="AG140" s="162"/>
      <c r="AH140" s="162"/>
      <c r="AI140" s="162"/>
      <c r="AJ140" s="162"/>
      <c r="AK140" s="162"/>
      <c r="AL140" s="162"/>
    </row>
    <row r="141" spans="1:38" s="104" customFormat="1" ht="15" customHeight="1">
      <c r="A141" s="162"/>
      <c r="B141" s="162"/>
      <c r="C141" s="162"/>
      <c r="D141" s="162"/>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c r="AF141" s="162"/>
      <c r="AG141" s="162"/>
      <c r="AH141" s="162"/>
      <c r="AI141" s="162"/>
      <c r="AJ141" s="162"/>
      <c r="AK141" s="162"/>
      <c r="AL141" s="162"/>
    </row>
    <row r="142" spans="1:38" s="104" customFormat="1" ht="15" customHeight="1">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2"/>
      <c r="AK142" s="162"/>
      <c r="AL142" s="162"/>
    </row>
    <row r="143" spans="1:38" s="104" customFormat="1" ht="15" customHeight="1">
      <c r="A143" s="162"/>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62"/>
      <c r="AJ143" s="162"/>
      <c r="AK143" s="162"/>
      <c r="AL143" s="162"/>
    </row>
    <row r="144" spans="1:38" s="104" customFormat="1" ht="15" customHeight="1">
      <c r="A144" s="162"/>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62"/>
      <c r="AJ144" s="162"/>
      <c r="AK144" s="162"/>
      <c r="AL144" s="162"/>
    </row>
    <row r="145" spans="1:38" s="104" customFormat="1" ht="15" customHeight="1">
      <c r="A145" s="162"/>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c r="AF145" s="162"/>
      <c r="AG145" s="162"/>
      <c r="AH145" s="162"/>
      <c r="AI145" s="162"/>
      <c r="AJ145" s="162"/>
      <c r="AK145" s="162"/>
      <c r="AL145" s="162"/>
    </row>
    <row r="146" spans="1:38" s="104" customFormat="1" ht="15" customHeight="1">
      <c r="A146" s="162"/>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row>
    <row r="147" spans="1:38" s="104" customFormat="1" ht="15" customHeight="1">
      <c r="A147" s="162"/>
      <c r="B147" s="162"/>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row>
    <row r="148" spans="1:38" s="104" customFormat="1" ht="15" customHeight="1">
      <c r="A148" s="162"/>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row>
    <row r="149" spans="1:38" s="104" customFormat="1" ht="15" customHeight="1">
      <c r="A149" s="162"/>
      <c r="B149" s="162"/>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c r="AF149" s="162"/>
      <c r="AG149" s="162"/>
      <c r="AH149" s="162"/>
      <c r="AI149" s="162"/>
      <c r="AJ149" s="162"/>
      <c r="AK149" s="162"/>
      <c r="AL149" s="162"/>
    </row>
    <row r="150" spans="1:38" s="104" customFormat="1" ht="15" customHeight="1">
      <c r="A150" s="162"/>
      <c r="B150" s="162"/>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62"/>
      <c r="AL150" s="162"/>
    </row>
    <row r="151" spans="1:38" s="104" customFormat="1" ht="15" customHeight="1">
      <c r="A151" s="162"/>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c r="AF151" s="162"/>
      <c r="AG151" s="162"/>
      <c r="AH151" s="162"/>
      <c r="AI151" s="162"/>
      <c r="AJ151" s="162"/>
      <c r="AK151" s="162"/>
      <c r="AL151" s="162"/>
    </row>
    <row r="152" spans="1:38" s="104" customFormat="1" ht="15" customHeight="1">
      <c r="A152" s="162"/>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162"/>
    </row>
    <row r="153" spans="1:38" s="104" customFormat="1" ht="15" customHeight="1">
      <c r="A153" s="162"/>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162"/>
    </row>
    <row r="154" spans="1:38" s="104" customFormat="1" ht="15" customHeight="1">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row>
    <row r="155" spans="1:38" s="104" customFormat="1" ht="15" customHeight="1">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62"/>
      <c r="AL155" s="162"/>
    </row>
    <row r="156" spans="1:38" s="104" customFormat="1" ht="15" customHeight="1">
      <c r="A156" s="162"/>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row>
    <row r="157" spans="1:38" s="104" customFormat="1" ht="15" customHeight="1">
      <c r="A157" s="162"/>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row>
    <row r="158" spans="1:38" s="104" customFormat="1" ht="15" customHeight="1">
      <c r="A158" s="162"/>
      <c r="B158" s="162"/>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62"/>
      <c r="AL158" s="162"/>
    </row>
    <row r="159" spans="1:38" s="104" customFormat="1" ht="15" customHeight="1">
      <c r="A159" s="162"/>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row>
    <row r="160" spans="1:38" s="104" customFormat="1" ht="15" customHeight="1">
      <c r="A160" s="162"/>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row>
    <row r="161" spans="1:38" s="104" customFormat="1" ht="15" customHeight="1">
      <c r="A161" s="162"/>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row>
    <row r="162" spans="1:38" s="104" customFormat="1" ht="15" customHeight="1">
      <c r="A162" s="162"/>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row>
    <row r="163" spans="1:38" s="104" customFormat="1" ht="15" customHeight="1">
      <c r="A163" s="162"/>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row>
    <row r="164" spans="1:38" s="104" customFormat="1" ht="15" customHeight="1">
      <c r="A164" s="162"/>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row>
    <row r="165" spans="1:38" s="104" customFormat="1" ht="15" customHeight="1">
      <c r="A165" s="162"/>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row>
    <row r="166" spans="1:38" s="104" customFormat="1" ht="15" customHeight="1">
      <c r="A166" s="162"/>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row>
    <row r="167" spans="1:38" s="104" customFormat="1" ht="15" customHeight="1">
      <c r="A167" s="162"/>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row>
    <row r="168" spans="1:38" s="104" customFormat="1" ht="15" customHeight="1">
      <c r="A168" s="162"/>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row>
    <row r="169" spans="1:38" s="104" customFormat="1" ht="15" customHeight="1">
      <c r="A169" s="162"/>
      <c r="B169" s="162"/>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c r="AF169" s="162"/>
      <c r="AG169" s="162"/>
      <c r="AH169" s="162"/>
      <c r="AI169" s="162"/>
      <c r="AJ169" s="162"/>
      <c r="AK169" s="162"/>
      <c r="AL169" s="162"/>
    </row>
    <row r="170" spans="1:38" s="104" customFormat="1" ht="15" customHeight="1">
      <c r="A170" s="162"/>
      <c r="B170" s="162"/>
      <c r="C170" s="162"/>
      <c r="D170" s="162"/>
      <c r="E170" s="162"/>
      <c r="F170" s="162"/>
      <c r="G170" s="162"/>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c r="AF170" s="162"/>
      <c r="AG170" s="162"/>
      <c r="AH170" s="162"/>
      <c r="AI170" s="162"/>
      <c r="AJ170" s="162"/>
      <c r="AK170" s="162"/>
      <c r="AL170" s="162"/>
    </row>
    <row r="171" spans="1:38" s="104" customFormat="1" ht="15" customHeight="1">
      <c r="A171" s="162"/>
      <c r="B171" s="162"/>
      <c r="C171" s="162"/>
      <c r="D171" s="162"/>
      <c r="E171" s="162"/>
      <c r="F171" s="162"/>
      <c r="G171" s="162"/>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c r="AF171" s="162"/>
      <c r="AG171" s="162"/>
      <c r="AH171" s="162"/>
      <c r="AI171" s="162"/>
      <c r="AJ171" s="162"/>
      <c r="AK171" s="162"/>
      <c r="AL171" s="162"/>
    </row>
    <row r="172" spans="1:38" s="104" customFormat="1" ht="15" customHeight="1">
      <c r="A172" s="162"/>
      <c r="B172" s="162"/>
      <c r="C172" s="162"/>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row>
    <row r="173" spans="1:38" s="104" customFormat="1" ht="15" customHeight="1">
      <c r="A173" s="162"/>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row>
    <row r="174" spans="1:38" s="104" customFormat="1" ht="15" customHeight="1">
      <c r="A174" s="162"/>
      <c r="B174" s="162"/>
      <c r="C174" s="162"/>
      <c r="D174" s="162"/>
      <c r="E174" s="162"/>
      <c r="F174" s="162"/>
      <c r="G174" s="162"/>
      <c r="H174" s="162"/>
      <c r="I174" s="162"/>
      <c r="J174" s="162"/>
      <c r="K174" s="162"/>
      <c r="L174" s="162"/>
      <c r="M174" s="162"/>
      <c r="N174" s="162"/>
      <c r="O174" s="162"/>
      <c r="P174" s="162"/>
      <c r="Q174" s="162"/>
      <c r="R174" s="162"/>
      <c r="S174" s="162"/>
      <c r="T174" s="162"/>
      <c r="U174" s="162"/>
      <c r="V174" s="162"/>
      <c r="W174" s="162"/>
      <c r="X174" s="162"/>
      <c r="Y174" s="162"/>
      <c r="Z174" s="162"/>
      <c r="AA174" s="162"/>
      <c r="AB174" s="162"/>
      <c r="AC174" s="162"/>
      <c r="AD174" s="162"/>
      <c r="AE174" s="162"/>
      <c r="AF174" s="162"/>
      <c r="AG174" s="162"/>
      <c r="AH174" s="162"/>
      <c r="AI174" s="162"/>
      <c r="AJ174" s="162"/>
      <c r="AK174" s="162"/>
      <c r="AL174" s="162"/>
    </row>
    <row r="175" spans="1:38" s="104" customFormat="1" ht="15" customHeight="1">
      <c r="A175" s="162"/>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row>
    <row r="176" spans="1:38" s="104" customFormat="1" ht="15" customHeight="1">
      <c r="A176" s="162"/>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c r="AL176" s="162"/>
    </row>
    <row r="177" spans="1:38" s="104" customFormat="1" ht="15" customHeight="1">
      <c r="A177" s="162"/>
      <c r="B177" s="162"/>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row>
    <row r="178" spans="1:38" s="104" customFormat="1" ht="15" customHeight="1">
      <c r="A178" s="162"/>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row>
    <row r="179" spans="1:38" s="104" customFormat="1" ht="15" customHeight="1">
      <c r="A179" s="162"/>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row>
    <row r="180" spans="1:38" s="104" customFormat="1" ht="15" customHeight="1">
      <c r="A180" s="162"/>
      <c r="B180" s="162"/>
      <c r="C180" s="162"/>
      <c r="D180" s="162"/>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c r="AF180" s="162"/>
      <c r="AG180" s="162"/>
      <c r="AH180" s="162"/>
      <c r="AI180" s="162"/>
      <c r="AJ180" s="162"/>
      <c r="AK180" s="162"/>
      <c r="AL180" s="162"/>
    </row>
    <row r="181" spans="1:38" s="104" customFormat="1" ht="15" customHeight="1">
      <c r="A181" s="162"/>
      <c r="B181" s="162"/>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row>
    <row r="182" spans="1:38" s="104" customFormat="1" ht="15" customHeight="1">
      <c r="A182" s="162"/>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row>
    <row r="183" spans="1:38" s="104" customFormat="1" ht="15" customHeight="1">
      <c r="A183" s="162"/>
      <c r="B183" s="162"/>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c r="AF183" s="162"/>
      <c r="AG183" s="162"/>
      <c r="AH183" s="162"/>
      <c r="AI183" s="162"/>
      <c r="AJ183" s="162"/>
      <c r="AK183" s="162"/>
      <c r="AL183" s="162"/>
    </row>
    <row r="184" spans="1:38" s="104" customFormat="1" ht="15" customHeight="1">
      <c r="A184" s="162"/>
      <c r="B184" s="162"/>
      <c r="C184" s="162"/>
      <c r="D184" s="162"/>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c r="AF184" s="162"/>
      <c r="AG184" s="162"/>
      <c r="AH184" s="162"/>
      <c r="AI184" s="162"/>
      <c r="AJ184" s="162"/>
      <c r="AK184" s="162"/>
      <c r="AL184" s="162"/>
    </row>
    <row r="185" spans="1:38" s="104" customFormat="1" ht="15" customHeight="1">
      <c r="A185" s="162"/>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row>
    <row r="186" spans="1:38" s="104" customFormat="1" ht="15" customHeight="1">
      <c r="A186" s="162"/>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row>
    <row r="187" spans="1:38" s="104" customFormat="1" ht="15" customHeight="1">
      <c r="A187" s="162"/>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row>
    <row r="188" spans="1:38" s="104" customFormat="1" ht="15" customHeight="1">
      <c r="A188" s="162"/>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row>
    <row r="189" spans="1:38" s="104" customFormat="1" ht="15" customHeight="1">
      <c r="A189" s="162"/>
      <c r="B189" s="162"/>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row>
    <row r="190" spans="1:38" s="104" customFormat="1" ht="15" customHeight="1">
      <c r="A190" s="162"/>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c r="AF190" s="162"/>
      <c r="AG190" s="162"/>
      <c r="AH190" s="162"/>
      <c r="AI190" s="162"/>
      <c r="AJ190" s="162"/>
      <c r="AK190" s="162"/>
      <c r="AL190" s="162"/>
    </row>
    <row r="191" spans="1:38" s="104" customFormat="1" ht="15" customHeight="1">
      <c r="A191" s="162"/>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row>
    <row r="192" spans="1:38" s="104" customFormat="1" ht="15" customHeight="1">
      <c r="A192" s="16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c r="AF192" s="162"/>
      <c r="AG192" s="162"/>
      <c r="AH192" s="162"/>
      <c r="AI192" s="162"/>
      <c r="AJ192" s="162"/>
      <c r="AK192" s="162"/>
      <c r="AL192" s="162"/>
    </row>
    <row r="193" spans="1:38" s="104" customFormat="1" ht="15" customHeight="1">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c r="AF193" s="162"/>
      <c r="AG193" s="162"/>
      <c r="AH193" s="162"/>
      <c r="AI193" s="162"/>
      <c r="AJ193" s="162"/>
      <c r="AK193" s="162"/>
      <c r="AL193" s="162"/>
    </row>
    <row r="194" spans="1:38" s="104" customFormat="1" ht="15" customHeight="1">
      <c r="A194" s="162"/>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row>
    <row r="195" spans="1:38" s="104" customFormat="1" ht="15" customHeight="1">
      <c r="A195" s="162"/>
      <c r="B195" s="162"/>
      <c r="C195" s="162"/>
      <c r="D195" s="162"/>
      <c r="E195" s="162"/>
      <c r="F195" s="162"/>
      <c r="G195" s="162"/>
      <c r="H195" s="162"/>
      <c r="I195" s="162"/>
      <c r="J195" s="162"/>
      <c r="K195" s="162"/>
      <c r="L195" s="162"/>
      <c r="M195" s="162"/>
      <c r="N195" s="162"/>
      <c r="O195" s="162"/>
      <c r="P195" s="162"/>
      <c r="Q195" s="162"/>
      <c r="R195" s="162"/>
      <c r="S195" s="162"/>
      <c r="T195" s="162"/>
      <c r="U195" s="162"/>
      <c r="V195" s="162"/>
      <c r="W195" s="162"/>
      <c r="X195" s="162"/>
      <c r="Y195" s="162"/>
      <c r="Z195" s="162"/>
      <c r="AA195" s="162"/>
      <c r="AB195" s="162"/>
      <c r="AC195" s="162"/>
      <c r="AD195" s="162"/>
      <c r="AE195" s="162"/>
      <c r="AF195" s="162"/>
      <c r="AG195" s="162"/>
      <c r="AH195" s="162"/>
      <c r="AI195" s="162"/>
      <c r="AJ195" s="162"/>
      <c r="AK195" s="162"/>
      <c r="AL195" s="162"/>
    </row>
    <row r="196" spans="1:38" s="104" customFormat="1" ht="15" customHeight="1">
      <c r="A196" s="162"/>
      <c r="B196" s="162"/>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E196" s="162"/>
      <c r="AF196" s="162"/>
      <c r="AG196" s="162"/>
      <c r="AH196" s="162"/>
      <c r="AI196" s="162"/>
      <c r="AJ196" s="162"/>
      <c r="AK196" s="162"/>
      <c r="AL196" s="162"/>
    </row>
    <row r="197" spans="1:38" s="104" customFormat="1" ht="15" customHeight="1">
      <c r="A197" s="162"/>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row>
    <row r="198" spans="1:38" s="104" customFormat="1" ht="15" customHeight="1">
      <c r="A198" s="162"/>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c r="AF198" s="162"/>
      <c r="AG198" s="162"/>
      <c r="AH198" s="162"/>
      <c r="AI198" s="162"/>
      <c r="AJ198" s="162"/>
      <c r="AK198" s="162"/>
      <c r="AL198" s="162"/>
    </row>
    <row r="199" spans="1:38" s="104" customFormat="1" ht="15" customHeight="1">
      <c r="A199" s="162"/>
      <c r="B199" s="162"/>
      <c r="C199" s="162"/>
      <c r="D199" s="162"/>
      <c r="E199" s="162"/>
      <c r="F199" s="162"/>
      <c r="G199" s="162"/>
      <c r="H199" s="162"/>
      <c r="I199" s="162"/>
      <c r="J199" s="162"/>
      <c r="K199" s="162"/>
      <c r="L199" s="162"/>
      <c r="M199" s="162"/>
      <c r="N199" s="162"/>
      <c r="O199" s="162"/>
      <c r="P199" s="162"/>
      <c r="Q199" s="162"/>
      <c r="R199" s="162"/>
      <c r="S199" s="162"/>
      <c r="T199" s="162"/>
      <c r="U199" s="162"/>
      <c r="V199" s="162"/>
      <c r="W199" s="162"/>
      <c r="X199" s="162"/>
      <c r="Y199" s="162"/>
      <c r="Z199" s="162"/>
      <c r="AA199" s="162"/>
      <c r="AB199" s="162"/>
      <c r="AC199" s="162"/>
      <c r="AD199" s="162"/>
      <c r="AE199" s="162"/>
      <c r="AF199" s="162"/>
      <c r="AG199" s="162"/>
      <c r="AH199" s="162"/>
      <c r="AI199" s="162"/>
      <c r="AJ199" s="162"/>
      <c r="AK199" s="162"/>
      <c r="AL199" s="162"/>
    </row>
    <row r="200" spans="1:38" s="104" customFormat="1" ht="15" customHeight="1">
      <c r="A200" s="162"/>
      <c r="B200" s="162"/>
      <c r="C200" s="162"/>
      <c r="D200" s="162"/>
      <c r="E200" s="162"/>
      <c r="F200" s="162"/>
      <c r="G200" s="162"/>
      <c r="H200" s="162"/>
      <c r="I200" s="162"/>
      <c r="J200" s="162"/>
      <c r="K200" s="162"/>
      <c r="L200" s="162"/>
      <c r="M200" s="162"/>
      <c r="N200" s="162"/>
      <c r="O200" s="162"/>
      <c r="P200" s="162"/>
      <c r="Q200" s="162"/>
      <c r="R200" s="162"/>
      <c r="S200" s="162"/>
      <c r="T200" s="162"/>
      <c r="U200" s="162"/>
      <c r="V200" s="162"/>
      <c r="W200" s="162"/>
      <c r="X200" s="162"/>
      <c r="Y200" s="162"/>
      <c r="Z200" s="162"/>
      <c r="AA200" s="162"/>
      <c r="AB200" s="162"/>
      <c r="AC200" s="162"/>
      <c r="AD200" s="162"/>
      <c r="AE200" s="162"/>
      <c r="AF200" s="162"/>
      <c r="AG200" s="162"/>
      <c r="AH200" s="162"/>
      <c r="AI200" s="162"/>
      <c r="AJ200" s="162"/>
      <c r="AK200" s="162"/>
      <c r="AL200" s="162"/>
    </row>
    <row r="201" spans="1:38" s="104" customFormat="1" ht="15" customHeight="1">
      <c r="A201" s="162"/>
      <c r="B201" s="162"/>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c r="AF201" s="162"/>
      <c r="AG201" s="162"/>
      <c r="AH201" s="162"/>
      <c r="AI201" s="162"/>
      <c r="AJ201" s="162"/>
      <c r="AK201" s="162"/>
      <c r="AL201" s="162"/>
    </row>
    <row r="202" spans="1:38" s="104" customFormat="1" ht="15" customHeight="1">
      <c r="A202" s="162"/>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row>
    <row r="203" spans="1:38" s="104" customFormat="1" ht="15" customHeight="1">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c r="AE203" s="162"/>
      <c r="AF203" s="162"/>
      <c r="AG203" s="162"/>
      <c r="AH203" s="162"/>
      <c r="AI203" s="162"/>
      <c r="AJ203" s="162"/>
      <c r="AK203" s="162"/>
      <c r="AL203" s="162"/>
    </row>
    <row r="204" spans="1:38" s="104" customFormat="1" ht="15" customHeight="1">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c r="AE204" s="162"/>
      <c r="AF204" s="162"/>
      <c r="AG204" s="162"/>
      <c r="AH204" s="162"/>
      <c r="AI204" s="162"/>
      <c r="AJ204" s="162"/>
      <c r="AK204" s="162"/>
      <c r="AL204" s="162"/>
    </row>
    <row r="205" spans="1:38" s="104" customFormat="1" ht="15" customHeight="1"/>
    <row r="206" spans="1:38" s="104" customFormat="1" ht="15" customHeight="1"/>
    <row r="207" spans="1:38" s="104" customFormat="1" ht="15" customHeight="1"/>
    <row r="208" spans="1:38" s="104" customFormat="1" ht="15" customHeight="1"/>
    <row r="209" s="104" customFormat="1" ht="15" customHeight="1"/>
    <row r="210" s="104" customFormat="1" ht="15" customHeight="1"/>
    <row r="211" s="104" customFormat="1" ht="15" customHeight="1"/>
    <row r="212" s="104" customFormat="1" ht="15" customHeight="1"/>
    <row r="213" s="104" customFormat="1" ht="15" customHeight="1"/>
    <row r="214" s="104" customFormat="1" ht="15" customHeight="1"/>
    <row r="215" s="104" customFormat="1" ht="15" customHeight="1"/>
    <row r="216" s="104" customFormat="1" ht="15" customHeight="1"/>
    <row r="217" s="104" customFormat="1" ht="15" customHeight="1"/>
    <row r="218" s="104" customFormat="1" ht="15" customHeight="1"/>
    <row r="219" s="104" customFormat="1" ht="15" customHeight="1"/>
    <row r="220" s="104" customFormat="1" ht="15" customHeight="1"/>
    <row r="221" s="104" customFormat="1" ht="15" customHeight="1"/>
    <row r="222" s="104" customFormat="1" ht="15" customHeight="1"/>
    <row r="223" s="104" customFormat="1" ht="15" customHeight="1"/>
    <row r="224" s="104" customFormat="1" ht="15" customHeight="1"/>
    <row r="225" s="104" customFormat="1" ht="15" customHeight="1"/>
    <row r="226" s="104" customFormat="1" ht="15" customHeight="1"/>
    <row r="227" s="104" customFormat="1" ht="15" customHeight="1"/>
    <row r="228" s="104" customFormat="1" ht="15" customHeight="1"/>
    <row r="229" s="104" customFormat="1" ht="15" customHeight="1"/>
    <row r="230" s="104" customFormat="1" ht="15" customHeight="1"/>
    <row r="231" s="104" customFormat="1" ht="15" customHeight="1"/>
    <row r="232" s="104" customFormat="1" ht="15" customHeight="1"/>
    <row r="233" s="104" customFormat="1" ht="15" customHeight="1"/>
    <row r="234" s="104" customFormat="1" ht="15" customHeight="1"/>
    <row r="235" s="104" customFormat="1" ht="15" customHeight="1"/>
    <row r="236" s="104" customFormat="1" ht="15" customHeight="1"/>
    <row r="237" s="104" customFormat="1" ht="15" customHeight="1"/>
    <row r="238" s="104" customFormat="1" ht="15" customHeight="1"/>
    <row r="239" s="104" customFormat="1" ht="15" customHeight="1"/>
    <row r="240" s="104" customFormat="1" ht="15" customHeight="1"/>
    <row r="241" s="104" customFormat="1" ht="15" customHeight="1"/>
    <row r="242" s="104" customFormat="1" ht="15" customHeight="1"/>
    <row r="243" s="104" customFormat="1" ht="15" customHeight="1"/>
    <row r="244" s="104" customFormat="1" ht="15" customHeight="1"/>
    <row r="245" s="104" customFormat="1" ht="15" customHeight="1"/>
    <row r="246" s="104" customFormat="1" ht="15" customHeight="1"/>
    <row r="247" s="104" customFormat="1" ht="15" customHeight="1"/>
    <row r="248" s="104" customFormat="1" ht="15" customHeight="1"/>
    <row r="249" s="104" customFormat="1" ht="15" customHeight="1"/>
    <row r="250" s="104" customFormat="1" ht="15" customHeight="1"/>
    <row r="251" s="104" customFormat="1" ht="15" customHeight="1"/>
    <row r="252" s="104" customFormat="1" ht="15" customHeight="1"/>
    <row r="253" s="104" customFormat="1" ht="15" customHeight="1"/>
    <row r="254" s="104" customFormat="1" ht="15" customHeight="1"/>
    <row r="255" s="104" customFormat="1" ht="15" customHeight="1"/>
    <row r="256" s="104" customFormat="1" ht="15" customHeight="1"/>
    <row r="257" s="104" customFormat="1" ht="15" customHeight="1"/>
    <row r="258" s="104" customFormat="1" ht="15" customHeight="1"/>
    <row r="259" s="104" customFormat="1" ht="15" customHeight="1"/>
    <row r="260" s="104" customFormat="1" ht="15" customHeight="1"/>
    <row r="261" s="104" customFormat="1" ht="15" customHeight="1"/>
    <row r="262" s="104" customFormat="1" ht="15" customHeight="1"/>
    <row r="263" s="104" customFormat="1" ht="15" customHeight="1"/>
    <row r="264" s="104" customFormat="1" ht="15" customHeight="1"/>
    <row r="265" s="104" customFormat="1" ht="15" customHeight="1"/>
    <row r="266" s="104" customFormat="1" ht="15" customHeight="1"/>
    <row r="267" s="104" customFormat="1" ht="15" customHeight="1"/>
    <row r="268" s="104" customFormat="1" ht="15" customHeight="1"/>
    <row r="269" s="104" customFormat="1" ht="15" customHeight="1"/>
    <row r="270" s="104" customFormat="1" ht="15" customHeight="1"/>
    <row r="271" s="104" customFormat="1" ht="15" customHeight="1"/>
    <row r="272" s="104" customFormat="1" ht="15" customHeight="1"/>
    <row r="273" s="104" customFormat="1" ht="15" customHeight="1"/>
    <row r="274" s="104" customFormat="1" ht="15" customHeight="1"/>
    <row r="275" s="104" customFormat="1" ht="15" customHeight="1"/>
    <row r="276" s="104" customFormat="1" ht="15" customHeight="1"/>
    <row r="277" s="104" customFormat="1" ht="15" customHeight="1"/>
    <row r="278" s="104" customFormat="1" ht="15" customHeight="1"/>
    <row r="279" s="104" customFormat="1" ht="15" customHeight="1"/>
    <row r="280" s="104" customFormat="1" ht="15" customHeight="1"/>
    <row r="281" s="104" customFormat="1" ht="15" customHeight="1"/>
    <row r="282" s="104" customFormat="1" ht="15" customHeight="1"/>
    <row r="283" s="104" customFormat="1" ht="15" customHeight="1"/>
    <row r="284" s="104" customFormat="1" ht="15" customHeight="1"/>
    <row r="285" s="104" customFormat="1" ht="15" customHeight="1"/>
    <row r="286" s="104" customFormat="1" ht="15" customHeight="1"/>
    <row r="287" s="104" customFormat="1" ht="15" customHeight="1"/>
    <row r="288" s="104" customFormat="1" ht="15" customHeight="1"/>
    <row r="289" s="104" customFormat="1" ht="15" customHeight="1"/>
    <row r="290" s="104" customFormat="1" ht="15" customHeight="1"/>
    <row r="291" s="104" customFormat="1" ht="15" customHeight="1"/>
    <row r="292" s="104" customFormat="1" ht="15" customHeight="1"/>
    <row r="293" s="104" customFormat="1" ht="15" customHeight="1"/>
    <row r="294" s="104" customFormat="1" ht="15" customHeight="1"/>
    <row r="295" s="104" customFormat="1" ht="15" customHeight="1"/>
    <row r="296" s="104" customFormat="1" ht="15" customHeight="1"/>
    <row r="297" s="104" customFormat="1" ht="15" customHeight="1"/>
    <row r="298" s="104" customFormat="1" ht="15" customHeight="1"/>
    <row r="299" s="104" customFormat="1" ht="15" customHeight="1"/>
    <row r="300" s="104" customFormat="1" ht="15" customHeight="1"/>
    <row r="301" s="104" customFormat="1" ht="15" customHeight="1"/>
    <row r="302" s="104" customFormat="1" ht="15" customHeight="1"/>
    <row r="303" s="104" customFormat="1" ht="15" customHeight="1"/>
    <row r="304" s="104" customFormat="1" ht="15" customHeight="1"/>
    <row r="305" s="104" customFormat="1" ht="15" customHeight="1"/>
    <row r="306" s="104" customFormat="1" ht="15" customHeight="1"/>
    <row r="307" s="104" customFormat="1" ht="15" customHeight="1"/>
    <row r="308" s="104" customFormat="1" ht="15" customHeight="1"/>
    <row r="309" s="104" customFormat="1" ht="15" customHeight="1"/>
    <row r="310" s="104" customFormat="1" ht="15" customHeight="1"/>
    <row r="311" s="104" customFormat="1" ht="15" customHeight="1"/>
    <row r="312" s="104" customFormat="1" ht="15" customHeight="1"/>
    <row r="313" s="104" customFormat="1" ht="15" customHeight="1"/>
    <row r="314" s="104" customFormat="1" ht="15" customHeight="1"/>
    <row r="315" s="104" customFormat="1" ht="15" customHeight="1"/>
    <row r="316" s="104" customFormat="1" ht="15" customHeight="1"/>
    <row r="317" s="104" customFormat="1" ht="15" customHeight="1"/>
    <row r="318" s="104" customFormat="1" ht="15" customHeight="1"/>
    <row r="319" s="104" customFormat="1" ht="15" customHeight="1"/>
    <row r="320" s="104" customFormat="1" ht="15" customHeight="1"/>
    <row r="321" s="104" customFormat="1" ht="15" customHeight="1"/>
    <row r="322" s="104" customFormat="1" ht="15" customHeight="1"/>
    <row r="323" s="104" customFormat="1" ht="15" customHeight="1"/>
    <row r="324" s="104" customFormat="1" ht="15" customHeight="1"/>
    <row r="325" s="104" customFormat="1" ht="15" customHeight="1"/>
    <row r="326" s="104" customFormat="1" ht="15" customHeight="1"/>
    <row r="327" s="104" customFormat="1" ht="15" customHeight="1"/>
    <row r="328" s="104" customFormat="1" ht="15" customHeight="1"/>
    <row r="329" s="104" customFormat="1" ht="15" customHeight="1"/>
    <row r="330" s="104" customFormat="1" ht="15" customHeight="1"/>
    <row r="331" s="104" customFormat="1" ht="15" customHeight="1"/>
    <row r="332" s="104" customFormat="1" ht="15" customHeight="1"/>
    <row r="333" s="104" customFormat="1" ht="15" customHeight="1"/>
    <row r="334" s="104" customFormat="1" ht="15" customHeight="1"/>
    <row r="335" s="104" customFormat="1" ht="15" customHeight="1"/>
    <row r="336" s="104" customFormat="1" ht="15" customHeight="1"/>
    <row r="337" s="104" customFormat="1" ht="15" customHeight="1"/>
    <row r="338" s="104" customFormat="1" ht="15" customHeight="1"/>
    <row r="339" s="104" customFormat="1" ht="15" customHeight="1"/>
    <row r="340" s="104" customFormat="1" ht="15" customHeight="1"/>
    <row r="341" s="104" customFormat="1" ht="15" customHeight="1"/>
    <row r="342" s="104" customFormat="1" ht="15" customHeight="1"/>
    <row r="343" s="104" customFormat="1" ht="15" customHeight="1"/>
    <row r="344" s="104" customFormat="1" ht="15" customHeight="1"/>
    <row r="345" s="104" customFormat="1" ht="15" customHeight="1"/>
    <row r="346" s="104" customFormat="1" ht="15" customHeight="1"/>
    <row r="347" s="104" customFormat="1" ht="15" customHeight="1"/>
    <row r="348" s="104" customFormat="1" ht="15" customHeight="1"/>
    <row r="349" s="104" customFormat="1" ht="15" customHeight="1"/>
    <row r="350" s="104" customFormat="1" ht="15" customHeight="1"/>
    <row r="351" s="104" customFormat="1" ht="15" customHeight="1"/>
    <row r="352" s="104" customFormat="1" ht="15" customHeight="1"/>
    <row r="353" s="104" customFormat="1" ht="15" customHeight="1"/>
    <row r="354" s="104" customFormat="1" ht="15" customHeight="1"/>
    <row r="355" s="104" customFormat="1" ht="15" customHeight="1"/>
    <row r="356" s="104" customFormat="1" ht="15" customHeight="1"/>
    <row r="357" s="104" customFormat="1" ht="15" customHeight="1"/>
    <row r="358" s="104" customFormat="1" ht="15" customHeight="1"/>
    <row r="359" s="104" customFormat="1" ht="15" customHeight="1"/>
    <row r="360" s="104" customFormat="1" ht="15" customHeight="1"/>
    <row r="361" s="104" customFormat="1" ht="15" customHeight="1"/>
    <row r="362" s="104" customFormat="1" ht="15" customHeight="1"/>
    <row r="363" s="104" customFormat="1" ht="15" customHeight="1"/>
    <row r="364" s="104" customFormat="1" ht="15" customHeight="1"/>
    <row r="365" s="104" customFormat="1" ht="15" customHeight="1"/>
    <row r="366" s="104" customFormat="1" ht="15" customHeight="1"/>
    <row r="367" s="104" customFormat="1" ht="15" customHeight="1"/>
    <row r="368" s="104" customFormat="1" ht="15" customHeight="1"/>
    <row r="369" s="104" customFormat="1" ht="15" customHeight="1"/>
    <row r="370" s="104" customFormat="1" ht="15" customHeight="1"/>
    <row r="371" s="104" customFormat="1" ht="15" customHeight="1"/>
    <row r="372" s="104" customFormat="1" ht="15" customHeight="1"/>
    <row r="373" s="104" customFormat="1" ht="15" customHeight="1"/>
    <row r="374" s="104" customFormat="1" ht="15" customHeight="1"/>
    <row r="375" s="104" customFormat="1" ht="15" customHeight="1"/>
    <row r="376" s="104" customFormat="1" ht="15" customHeight="1"/>
    <row r="377" s="104" customFormat="1" ht="15" customHeight="1"/>
    <row r="378" s="104" customFormat="1" ht="15" customHeight="1"/>
    <row r="379" s="104" customFormat="1" ht="15" customHeight="1"/>
    <row r="380" s="104" customFormat="1" ht="15" customHeight="1"/>
    <row r="381" s="104" customFormat="1" ht="15" customHeight="1"/>
    <row r="382" s="104" customFormat="1" ht="15" customHeight="1"/>
    <row r="383" s="104" customFormat="1" ht="15" customHeight="1"/>
    <row r="384" s="104" customFormat="1" ht="15" customHeight="1"/>
    <row r="385" s="104" customFormat="1" ht="15" customHeight="1"/>
    <row r="386" s="104" customFormat="1" ht="15" customHeight="1"/>
    <row r="387" s="104" customFormat="1" ht="15" customHeight="1"/>
    <row r="388" s="104" customFormat="1" ht="15" customHeight="1"/>
    <row r="389" s="104" customFormat="1" ht="15" customHeight="1"/>
    <row r="390" s="104" customFormat="1" ht="15" customHeight="1"/>
    <row r="391" s="104" customFormat="1" ht="15" customHeight="1"/>
    <row r="392" s="104" customFormat="1" ht="15" customHeight="1"/>
    <row r="393" s="104" customFormat="1" ht="15" customHeight="1"/>
    <row r="394" s="104" customFormat="1" ht="15" customHeight="1"/>
    <row r="395" s="104" customFormat="1" ht="15" customHeight="1"/>
    <row r="396" s="104" customFormat="1" ht="15" customHeight="1"/>
    <row r="397" s="104" customFormat="1" ht="15" customHeight="1"/>
    <row r="398" s="104" customFormat="1" ht="15" customHeight="1"/>
    <row r="399" s="104" customFormat="1" ht="15" customHeight="1"/>
    <row r="400" s="104" customFormat="1" ht="15" customHeight="1"/>
    <row r="401" s="104" customFormat="1" ht="15" customHeight="1"/>
    <row r="402" s="104" customFormat="1" ht="15" customHeight="1"/>
    <row r="403" s="104" customFormat="1" ht="15" customHeight="1"/>
    <row r="404" s="104" customFormat="1" ht="15" customHeight="1"/>
    <row r="405" s="104" customFormat="1" ht="15" customHeight="1"/>
    <row r="406" s="104" customFormat="1" ht="15" customHeight="1"/>
    <row r="407" s="104" customFormat="1" ht="15" customHeight="1"/>
    <row r="408" s="104" customFormat="1" ht="15" customHeight="1"/>
    <row r="409" s="104" customFormat="1" ht="15" customHeight="1"/>
    <row r="410" s="104" customFormat="1" ht="15" customHeight="1"/>
    <row r="411" s="104" customFormat="1" ht="15" customHeight="1"/>
    <row r="412" s="104" customFormat="1" ht="15" customHeight="1"/>
    <row r="413" s="104" customFormat="1" ht="15" customHeight="1"/>
    <row r="414" s="104" customFormat="1" ht="15" customHeight="1"/>
    <row r="415" s="104" customFormat="1" ht="15" customHeight="1"/>
    <row r="416" s="104" customFormat="1" ht="15" customHeight="1"/>
    <row r="417" s="104" customFormat="1" ht="15" customHeight="1"/>
    <row r="418" s="104" customFormat="1" ht="15" customHeight="1"/>
    <row r="419" s="104" customFormat="1" ht="15" customHeight="1"/>
    <row r="420" s="104" customFormat="1" ht="15" customHeight="1"/>
    <row r="421" s="104" customFormat="1" ht="15" customHeight="1"/>
    <row r="422" s="104" customFormat="1" ht="15" customHeight="1"/>
    <row r="423" s="104" customFormat="1" ht="15" customHeight="1"/>
    <row r="424" s="104" customFormat="1" ht="15" customHeight="1"/>
    <row r="425" s="104" customFormat="1" ht="15" customHeight="1"/>
    <row r="426" s="104" customFormat="1" ht="15" customHeight="1"/>
    <row r="427" s="104" customFormat="1" ht="15" customHeight="1"/>
    <row r="428" s="104" customFormat="1" ht="15" customHeight="1"/>
    <row r="429" s="104" customFormat="1" ht="15" customHeight="1"/>
    <row r="430" s="104" customFormat="1" ht="15" customHeight="1"/>
    <row r="431" s="104" customFormat="1" ht="15" customHeight="1"/>
    <row r="432" s="104" customFormat="1" ht="15" customHeight="1"/>
    <row r="433" s="104" customFormat="1" ht="15" customHeight="1"/>
    <row r="434" s="104" customFormat="1" ht="15" customHeight="1"/>
    <row r="435" s="104" customFormat="1" ht="15" customHeight="1"/>
    <row r="436" s="104" customFormat="1" ht="15" customHeight="1"/>
    <row r="437" s="104" customFormat="1" ht="15" customHeight="1"/>
    <row r="438" s="104" customFormat="1" ht="15" customHeight="1"/>
    <row r="439" s="104" customFormat="1" ht="15" customHeight="1"/>
    <row r="440" s="104" customFormat="1" ht="15" customHeight="1"/>
    <row r="441" s="104" customFormat="1" ht="15" customHeight="1"/>
    <row r="442" s="104" customFormat="1" ht="15" customHeight="1"/>
    <row r="443" s="104" customFormat="1" ht="15" customHeight="1"/>
    <row r="444" s="104" customFormat="1" ht="15" customHeight="1"/>
    <row r="445" s="104" customFormat="1" ht="15" customHeight="1"/>
    <row r="446" s="104" customFormat="1" ht="15" customHeight="1"/>
    <row r="447" s="104" customFormat="1" ht="15" customHeight="1"/>
    <row r="448" s="104" customFormat="1" ht="15" customHeight="1"/>
    <row r="449" s="104" customFormat="1" ht="15" customHeight="1"/>
    <row r="450" s="104" customFormat="1" ht="15" customHeight="1"/>
    <row r="451" s="104" customFormat="1" ht="15" customHeight="1"/>
    <row r="452" s="104" customFormat="1" ht="15" customHeight="1"/>
    <row r="453" s="104" customFormat="1" ht="15" customHeight="1"/>
    <row r="454" s="104" customFormat="1" ht="15" customHeight="1"/>
    <row r="455" s="104" customFormat="1" ht="15" customHeight="1"/>
    <row r="456" s="104" customFormat="1" ht="15" customHeight="1"/>
    <row r="457" s="104" customFormat="1" ht="15" customHeight="1"/>
    <row r="458" s="104" customFormat="1" ht="15" customHeight="1"/>
    <row r="459" s="104" customFormat="1" ht="15" customHeight="1"/>
    <row r="460" s="104" customFormat="1" ht="15" customHeight="1"/>
    <row r="461" s="104" customFormat="1" ht="15" customHeight="1"/>
    <row r="462" s="104" customFormat="1" ht="15" customHeight="1"/>
    <row r="463" s="104" customFormat="1" ht="15" customHeight="1"/>
    <row r="464" s="104" customFormat="1" ht="15" customHeight="1"/>
    <row r="465" spans="1:38" s="104" customFormat="1" ht="15" customHeight="1"/>
    <row r="466" spans="1:38" s="104" customFormat="1" ht="15" customHeight="1"/>
    <row r="467" spans="1:38" ht="15" customHeight="1">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4"/>
      <c r="AL467" s="104"/>
    </row>
    <row r="468" spans="1:38" ht="15" customHeight="1">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4"/>
      <c r="AL468" s="104"/>
    </row>
    <row r="469" spans="1:38" ht="15" customHeight="1">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4"/>
      <c r="AL469" s="104"/>
    </row>
    <row r="470" spans="1:38" ht="15" customHeight="1"/>
    <row r="471" spans="1:38" ht="15" customHeight="1"/>
    <row r="472" spans="1:38" ht="15" customHeight="1"/>
    <row r="473" spans="1:38" ht="15" customHeight="1"/>
    <row r="474" spans="1:38" ht="15" customHeight="1"/>
    <row r="475" spans="1:38" ht="15" customHeight="1"/>
    <row r="476" spans="1:38" ht="15" customHeight="1"/>
    <row r="477" spans="1:38" ht="15" customHeight="1"/>
    <row r="478" spans="1:38" ht="15" customHeight="1"/>
    <row r="479" spans="1:38" ht="15" customHeight="1"/>
    <row r="480" spans="1:38" ht="15" customHeight="1"/>
    <row r="481" s="109" customFormat="1" ht="15" customHeight="1"/>
    <row r="482" s="109" customFormat="1" ht="15" customHeight="1"/>
    <row r="483" s="109" customFormat="1" ht="15" customHeight="1"/>
    <row r="484" s="109" customFormat="1" ht="15" customHeight="1"/>
    <row r="485" s="109" customFormat="1" ht="15" customHeight="1"/>
    <row r="486" s="109" customFormat="1" ht="15" customHeight="1"/>
    <row r="487" s="109" customFormat="1" ht="15" customHeight="1"/>
    <row r="488" s="109" customFormat="1" ht="15" customHeight="1"/>
    <row r="489" s="109" customFormat="1" ht="15" customHeight="1"/>
    <row r="490" s="109" customFormat="1" ht="15" customHeight="1"/>
    <row r="491" s="109" customFormat="1" ht="15" customHeight="1"/>
    <row r="492" s="109" customFormat="1" ht="15" customHeight="1"/>
    <row r="493" s="109" customFormat="1" ht="15" customHeight="1"/>
    <row r="494" s="109" customFormat="1" ht="15" customHeight="1"/>
    <row r="495" s="109" customFormat="1" ht="15" customHeight="1"/>
    <row r="496" s="109" customFormat="1" ht="15" customHeight="1"/>
    <row r="497" s="109" customFormat="1" ht="15" customHeight="1"/>
    <row r="498" s="109" customFormat="1" ht="15" customHeight="1"/>
    <row r="499" s="109" customFormat="1" ht="15" customHeight="1"/>
    <row r="500" s="109" customFormat="1" ht="15" customHeight="1"/>
    <row r="501" s="109" customFormat="1" ht="15" customHeight="1"/>
    <row r="502" s="109" customFormat="1" ht="15" customHeight="1"/>
    <row r="503" s="109" customFormat="1" ht="15" customHeight="1"/>
    <row r="504" s="109" customFormat="1" ht="15" customHeight="1"/>
    <row r="505" s="109" customFormat="1" ht="15" customHeight="1"/>
    <row r="506" s="109" customFormat="1" ht="15" customHeight="1"/>
    <row r="507" s="109" customFormat="1" ht="15" customHeight="1"/>
    <row r="508" s="109" customFormat="1" ht="15" customHeight="1"/>
    <row r="509" s="109" customFormat="1" ht="15" customHeight="1"/>
    <row r="510" s="109" customFormat="1" ht="15" customHeight="1"/>
    <row r="511" s="109" customFormat="1" ht="15" customHeight="1"/>
    <row r="512" s="109" customFormat="1" ht="15" customHeight="1"/>
    <row r="513" s="109" customFormat="1" ht="15" customHeight="1"/>
    <row r="514" s="109" customFormat="1" ht="15" customHeight="1"/>
    <row r="515" s="109" customFormat="1" ht="15" customHeight="1"/>
    <row r="516" s="109" customFormat="1" ht="15" customHeight="1"/>
    <row r="517" s="109" customFormat="1" ht="15" customHeight="1"/>
    <row r="518" s="109" customFormat="1" ht="15" customHeight="1"/>
  </sheetData>
  <sheetProtection algorithmName="SHA-512" hashValue="ZePjktfLX9KfB8WmWjEwCJ9Vn1qETuP3YO6MKe+gCBWkYK0euxf8IVtdb0hd11hqlVixoOXAIpSQmqkYhxAVDw==" saltValue="ffmZs79JaO3SducLvGEEQQ==" spinCount="100000" sheet="1" formatCells="0" formatRows="0" insertRows="0" selectLockedCells="1"/>
  <dataConsolidate/>
  <mergeCells count="305">
    <mergeCell ref="AA119:AL119"/>
    <mergeCell ref="E115:F116"/>
    <mergeCell ref="G115:H115"/>
    <mergeCell ref="G116:H116"/>
    <mergeCell ref="I115:J116"/>
    <mergeCell ref="L115:M116"/>
    <mergeCell ref="AA118:AL118"/>
    <mergeCell ref="A103:E104"/>
    <mergeCell ref="F103:N104"/>
    <mergeCell ref="O103:R103"/>
    <mergeCell ref="W103:Y104"/>
    <mergeCell ref="O104:R104"/>
    <mergeCell ref="A105:E106"/>
    <mergeCell ref="F105:N106"/>
    <mergeCell ref="O105:R105"/>
    <mergeCell ref="W105:Y106"/>
    <mergeCell ref="O106:R106"/>
    <mergeCell ref="Z105:AC106"/>
    <mergeCell ref="Z115:AJ116"/>
    <mergeCell ref="Z103:AC104"/>
    <mergeCell ref="AD107:AL108"/>
    <mergeCell ref="S115:Y115"/>
    <mergeCell ref="A107:E108"/>
    <mergeCell ref="F107:N108"/>
    <mergeCell ref="W99:Y100"/>
    <mergeCell ref="O100:R100"/>
    <mergeCell ref="A101:E102"/>
    <mergeCell ref="F101:N102"/>
    <mergeCell ref="O101:R101"/>
    <mergeCell ref="W101:Y102"/>
    <mergeCell ref="O102:R102"/>
    <mergeCell ref="A95:E95"/>
    <mergeCell ref="F95:N95"/>
    <mergeCell ref="O95:R95"/>
    <mergeCell ref="S95:V95"/>
    <mergeCell ref="W95:Y95"/>
    <mergeCell ref="B90:J90"/>
    <mergeCell ref="B91:J91"/>
    <mergeCell ref="A90:A91"/>
    <mergeCell ref="K90:Q90"/>
    <mergeCell ref="K91:Q91"/>
    <mergeCell ref="R90:AL91"/>
    <mergeCell ref="B88:J88"/>
    <mergeCell ref="B89:J89"/>
    <mergeCell ref="A88:A89"/>
    <mergeCell ref="K88:M89"/>
    <mergeCell ref="V88:X89"/>
    <mergeCell ref="Y88:AL89"/>
    <mergeCell ref="A65:D66"/>
    <mergeCell ref="E66:I66"/>
    <mergeCell ref="E65:I65"/>
    <mergeCell ref="Y66:AA66"/>
    <mergeCell ref="Y65:AA65"/>
    <mergeCell ref="J65:X66"/>
    <mergeCell ref="AB65:AD66"/>
    <mergeCell ref="AE66:AJ66"/>
    <mergeCell ref="AE65:AJ65"/>
    <mergeCell ref="AB62:AD62"/>
    <mergeCell ref="AK61:AL61"/>
    <mergeCell ref="AK62:AL62"/>
    <mergeCell ref="W61:AA61"/>
    <mergeCell ref="W62:AA62"/>
    <mergeCell ref="AE61:AJ61"/>
    <mergeCell ref="AE62:AJ62"/>
    <mergeCell ref="A60:N60"/>
    <mergeCell ref="A61:N61"/>
    <mergeCell ref="A62:N62"/>
    <mergeCell ref="O61:R61"/>
    <mergeCell ref="O62:R62"/>
    <mergeCell ref="T61:V61"/>
    <mergeCell ref="T62:V62"/>
    <mergeCell ref="X49:Z49"/>
    <mergeCell ref="X50:Z50"/>
    <mergeCell ref="X51:Z51"/>
    <mergeCell ref="I48:T48"/>
    <mergeCell ref="I49:T49"/>
    <mergeCell ref="I50:T50"/>
    <mergeCell ref="I51:T51"/>
    <mergeCell ref="E48:H48"/>
    <mergeCell ref="AB61:AD61"/>
    <mergeCell ref="AH34:AJ34"/>
    <mergeCell ref="A34:AG34"/>
    <mergeCell ref="U48:W48"/>
    <mergeCell ref="U49:W49"/>
    <mergeCell ref="U50:W50"/>
    <mergeCell ref="U51:W51"/>
    <mergeCell ref="F41:X41"/>
    <mergeCell ref="F42:G42"/>
    <mergeCell ref="F43:G43"/>
    <mergeCell ref="F44:G44"/>
    <mergeCell ref="H42:X42"/>
    <mergeCell ref="H43:X43"/>
    <mergeCell ref="H44:X44"/>
    <mergeCell ref="Y42:AE42"/>
    <mergeCell ref="AF42:AL42"/>
    <mergeCell ref="Y43:AE43"/>
    <mergeCell ref="Y44:AE44"/>
    <mergeCell ref="AF43:AL43"/>
    <mergeCell ref="AF44:AL44"/>
    <mergeCell ref="AK34:AL34"/>
    <mergeCell ref="K37:X38"/>
    <mergeCell ref="A37:E38"/>
    <mergeCell ref="A36:J36"/>
    <mergeCell ref="Y36:AE36"/>
    <mergeCell ref="AJ27:AL27"/>
    <mergeCell ref="Y28:AC28"/>
    <mergeCell ref="AE28:AI28"/>
    <mergeCell ref="AJ28:AL28"/>
    <mergeCell ref="Y29:AC29"/>
    <mergeCell ref="AD29:AD30"/>
    <mergeCell ref="AE29:AI29"/>
    <mergeCell ref="AJ29:AL29"/>
    <mergeCell ref="Y30:AC30"/>
    <mergeCell ref="AE30:AI30"/>
    <mergeCell ref="AJ30:AL30"/>
    <mergeCell ref="AE31:AI31"/>
    <mergeCell ref="A21:E22"/>
    <mergeCell ref="A23:E24"/>
    <mergeCell ref="K19:X19"/>
    <mergeCell ref="K20:X20"/>
    <mergeCell ref="K21:X21"/>
    <mergeCell ref="K22:X22"/>
    <mergeCell ref="K23:X23"/>
    <mergeCell ref="K24:X24"/>
    <mergeCell ref="A25:E26"/>
    <mergeCell ref="A27:E28"/>
    <mergeCell ref="A29:E30"/>
    <mergeCell ref="A31:E32"/>
    <mergeCell ref="F30:J30"/>
    <mergeCell ref="F31:J31"/>
    <mergeCell ref="F32:J32"/>
    <mergeCell ref="K29:X29"/>
    <mergeCell ref="K30:X30"/>
    <mergeCell ref="K31:X31"/>
    <mergeCell ref="K32:X32"/>
    <mergeCell ref="Y31:AC31"/>
    <mergeCell ref="AD31:AD32"/>
    <mergeCell ref="AJ19:AL19"/>
    <mergeCell ref="AJ20:AL20"/>
    <mergeCell ref="F22:J22"/>
    <mergeCell ref="F23:J23"/>
    <mergeCell ref="F24:J24"/>
    <mergeCell ref="AJ21:AL21"/>
    <mergeCell ref="Y22:AC22"/>
    <mergeCell ref="AE22:AI22"/>
    <mergeCell ref="AJ22:AL22"/>
    <mergeCell ref="Y23:AC23"/>
    <mergeCell ref="AD23:AD24"/>
    <mergeCell ref="AE23:AI23"/>
    <mergeCell ref="AJ23:AL23"/>
    <mergeCell ref="Y24:AC24"/>
    <mergeCell ref="AE24:AI24"/>
    <mergeCell ref="AJ24:AL24"/>
    <mergeCell ref="Y19:AC19"/>
    <mergeCell ref="AE19:AI19"/>
    <mergeCell ref="AD19:AD20"/>
    <mergeCell ref="AE20:AI20"/>
    <mergeCell ref="Y20:AC20"/>
    <mergeCell ref="Y21:AC21"/>
    <mergeCell ref="AD21:AD22"/>
    <mergeCell ref="AE21:AI21"/>
    <mergeCell ref="M18:AL18"/>
    <mergeCell ref="AJ31:AL31"/>
    <mergeCell ref="Y32:AC32"/>
    <mergeCell ref="AE32:AI32"/>
    <mergeCell ref="AJ32:AL32"/>
    <mergeCell ref="F25:J25"/>
    <mergeCell ref="F26:J26"/>
    <mergeCell ref="F27:J27"/>
    <mergeCell ref="F28:J28"/>
    <mergeCell ref="Y25:AC25"/>
    <mergeCell ref="AD25:AD26"/>
    <mergeCell ref="AE25:AI25"/>
    <mergeCell ref="AJ25:AL25"/>
    <mergeCell ref="Y26:AC26"/>
    <mergeCell ref="AE26:AI26"/>
    <mergeCell ref="AJ26:AL26"/>
    <mergeCell ref="Y27:AC27"/>
    <mergeCell ref="AD27:AD28"/>
    <mergeCell ref="AE27:AI27"/>
    <mergeCell ref="F29:J29"/>
    <mergeCell ref="K25:X25"/>
    <mergeCell ref="K26:X26"/>
    <mergeCell ref="K27:X27"/>
    <mergeCell ref="K28:X28"/>
    <mergeCell ref="AH1:AL1"/>
    <mergeCell ref="P9:Q9"/>
    <mergeCell ref="A3:AL4"/>
    <mergeCell ref="A5:AL5"/>
    <mergeCell ref="A19:E20"/>
    <mergeCell ref="AH9:AL10"/>
    <mergeCell ref="F19:J19"/>
    <mergeCell ref="F20:J20"/>
    <mergeCell ref="F21:J21"/>
    <mergeCell ref="AH13:AL14"/>
    <mergeCell ref="A14:E14"/>
    <mergeCell ref="AD14:AG14"/>
    <mergeCell ref="A7:E7"/>
    <mergeCell ref="F7:O7"/>
    <mergeCell ref="A8:E8"/>
    <mergeCell ref="F8:O8"/>
    <mergeCell ref="A9:E9"/>
    <mergeCell ref="L9:L10"/>
    <mergeCell ref="M9:N10"/>
    <mergeCell ref="O9:O10"/>
    <mergeCell ref="A10:E10"/>
    <mergeCell ref="P7:AL7"/>
    <mergeCell ref="P8:AL8"/>
    <mergeCell ref="P10:Q10"/>
    <mergeCell ref="Y37:AE38"/>
    <mergeCell ref="AF36:AL36"/>
    <mergeCell ref="AF37:AL38"/>
    <mergeCell ref="F37:J37"/>
    <mergeCell ref="F38:J38"/>
    <mergeCell ref="K36:X36"/>
    <mergeCell ref="A41:E44"/>
    <mergeCell ref="Y41:AE41"/>
    <mergeCell ref="AF41:AL41"/>
    <mergeCell ref="Z101:AC102"/>
    <mergeCell ref="AD101:AL102"/>
    <mergeCell ref="AD103:AL104"/>
    <mergeCell ref="AD105:AL106"/>
    <mergeCell ref="A115:D115"/>
    <mergeCell ref="Z96:AC96"/>
    <mergeCell ref="AD96:AL96"/>
    <mergeCell ref="AD99:AL100"/>
    <mergeCell ref="A96:E96"/>
    <mergeCell ref="F96:N96"/>
    <mergeCell ref="O96:R96"/>
    <mergeCell ref="S96:V96"/>
    <mergeCell ref="W96:Y96"/>
    <mergeCell ref="A97:E98"/>
    <mergeCell ref="F97:N98"/>
    <mergeCell ref="O97:R97"/>
    <mergeCell ref="W97:Y98"/>
    <mergeCell ref="O98:R98"/>
    <mergeCell ref="A99:E100"/>
    <mergeCell ref="F99:N100"/>
    <mergeCell ref="O99:R99"/>
    <mergeCell ref="AK115:AL116"/>
    <mergeCell ref="S116:Y116"/>
    <mergeCell ref="Z107:AC108"/>
    <mergeCell ref="AH15:AL16"/>
    <mergeCell ref="A16:E16"/>
    <mergeCell ref="AD16:AG16"/>
    <mergeCell ref="O107:R107"/>
    <mergeCell ref="W107:Y108"/>
    <mergeCell ref="O108:R108"/>
    <mergeCell ref="AD97:AL98"/>
    <mergeCell ref="Z95:AC95"/>
    <mergeCell ref="AD95:AL95"/>
    <mergeCell ref="Z99:AC100"/>
    <mergeCell ref="Z97:AC98"/>
    <mergeCell ref="AA48:AL48"/>
    <mergeCell ref="AA49:AL49"/>
    <mergeCell ref="AA50:AL50"/>
    <mergeCell ref="AA51:AL51"/>
    <mergeCell ref="AA55:AL55"/>
    <mergeCell ref="AH57:AL57"/>
    <mergeCell ref="W60:AD60"/>
    <mergeCell ref="AE60:AL60"/>
    <mergeCell ref="A70:AL82"/>
    <mergeCell ref="N88:U89"/>
    <mergeCell ref="AK65:AL66"/>
    <mergeCell ref="A48:D48"/>
    <mergeCell ref="A49:D49"/>
    <mergeCell ref="R9:U10"/>
    <mergeCell ref="V9:Z9"/>
    <mergeCell ref="AA9:AC10"/>
    <mergeCell ref="AD9:AG9"/>
    <mergeCell ref="V10:Z10"/>
    <mergeCell ref="AD10:AG10"/>
    <mergeCell ref="F9:K10"/>
    <mergeCell ref="A11:E11"/>
    <mergeCell ref="F11:K12"/>
    <mergeCell ref="L11:O11"/>
    <mergeCell ref="P11:Z12"/>
    <mergeCell ref="AA11:AC12"/>
    <mergeCell ref="AD11:AL12"/>
    <mergeCell ref="A12:E12"/>
    <mergeCell ref="L12:O12"/>
    <mergeCell ref="A13:E13"/>
    <mergeCell ref="F13:AC14"/>
    <mergeCell ref="AD13:AG13"/>
    <mergeCell ref="S106:V106"/>
    <mergeCell ref="S107:V107"/>
    <mergeCell ref="S108:V108"/>
    <mergeCell ref="S97:V97"/>
    <mergeCell ref="S98:V98"/>
    <mergeCell ref="S99:V99"/>
    <mergeCell ref="S100:V100"/>
    <mergeCell ref="S101:V101"/>
    <mergeCell ref="S102:V102"/>
    <mergeCell ref="S103:V103"/>
    <mergeCell ref="S104:V104"/>
    <mergeCell ref="S105:V105"/>
    <mergeCell ref="A51:D51"/>
    <mergeCell ref="E51:H51"/>
    <mergeCell ref="X48:Z48"/>
    <mergeCell ref="A15:E15"/>
    <mergeCell ref="F15:AC16"/>
    <mergeCell ref="AD15:AG15"/>
    <mergeCell ref="E49:H49"/>
    <mergeCell ref="A50:D50"/>
    <mergeCell ref="E50:H50"/>
  </mergeCells>
  <phoneticPr fontId="5"/>
  <conditionalFormatting sqref="A65:D66">
    <cfRule type="notContainsBlanks" dxfId="33" priority="26">
      <formula>LEN(TRIM(A65))&gt;0</formula>
    </cfRule>
  </conditionalFormatting>
  <conditionalFormatting sqref="A19:E32">
    <cfRule type="notContainsBlanks" dxfId="32" priority="45">
      <formula>LEN(TRIM(A19))&gt;0</formula>
    </cfRule>
  </conditionalFormatting>
  <conditionalFormatting sqref="A41:E44">
    <cfRule type="notContainsBlanks" dxfId="31" priority="32">
      <formula>LEN(TRIM(A41))&gt;0</formula>
    </cfRule>
  </conditionalFormatting>
  <conditionalFormatting sqref="A37:AL38">
    <cfRule type="notContainsBlanks" dxfId="30" priority="34">
      <formula>LEN(TRIM(A37))&gt;0</formula>
    </cfRule>
  </conditionalFormatting>
  <conditionalFormatting sqref="A49:AL51">
    <cfRule type="notContainsBlanks" dxfId="29" priority="30">
      <formula>LEN(TRIM(A49))&gt;0</formula>
    </cfRule>
  </conditionalFormatting>
  <conditionalFormatting sqref="A61:AL62">
    <cfRule type="notContainsBlanks" dxfId="28" priority="29">
      <formula>LEN(TRIM(A61))&gt;0</formula>
    </cfRule>
  </conditionalFormatting>
  <conditionalFormatting sqref="A70:AL82">
    <cfRule type="notContainsBlanks" dxfId="27" priority="28">
      <formula>LEN(TRIM(A70))&gt;0</formula>
    </cfRule>
  </conditionalFormatting>
  <conditionalFormatting sqref="D86 Q86 AC86 AI86">
    <cfRule type="expression" dxfId="26" priority="21">
      <formula>"☑"</formula>
    </cfRule>
  </conditionalFormatting>
  <conditionalFormatting sqref="F38:J38">
    <cfRule type="expression" dxfId="25" priority="35">
      <formula>$A$37="その他　　　　　　　  　　　　Others"</formula>
    </cfRule>
  </conditionalFormatting>
  <conditionalFormatting sqref="F97:AL98">
    <cfRule type="expression" dxfId="24" priority="12">
      <formula>$A$97=""</formula>
    </cfRule>
  </conditionalFormatting>
  <conditionalFormatting sqref="F99:AL100">
    <cfRule type="expression" dxfId="23" priority="11">
      <formula>$A$99=""</formula>
    </cfRule>
  </conditionalFormatting>
  <conditionalFormatting sqref="F101:AL102">
    <cfRule type="expression" dxfId="22" priority="10">
      <formula>$A$101=""</formula>
    </cfRule>
  </conditionalFormatting>
  <conditionalFormatting sqref="F103:AL104">
    <cfRule type="expression" dxfId="21" priority="9">
      <formula>$A$103=""</formula>
    </cfRule>
  </conditionalFormatting>
  <conditionalFormatting sqref="F105:AL106">
    <cfRule type="expression" dxfId="20" priority="8">
      <formula>$A$105=""</formula>
    </cfRule>
  </conditionalFormatting>
  <conditionalFormatting sqref="F107:AL108">
    <cfRule type="expression" dxfId="19" priority="7">
      <formula>$A$107=""</formula>
    </cfRule>
  </conditionalFormatting>
  <conditionalFormatting sqref="H42:AL44">
    <cfRule type="expression" dxfId="18" priority="14">
      <formula>$A$41="無(No)"</formula>
    </cfRule>
    <cfRule type="notContainsBlanks" dxfId="17" priority="31">
      <formula>LEN(TRIM(H42))&gt;0</formula>
    </cfRule>
  </conditionalFormatting>
  <conditionalFormatting sqref="J65:AL66">
    <cfRule type="expression" dxfId="16" priority="13">
      <formula>$A$65="無(No)"</formula>
    </cfRule>
  </conditionalFormatting>
  <conditionalFormatting sqref="K19:X32 Y30:AC30 AE30:AL30 Y32:AC32 AE32:AL32">
    <cfRule type="notContainsBlanks" dxfId="15" priority="42">
      <formula>LEN(TRIM(K19))&gt;0</formula>
    </cfRule>
  </conditionalFormatting>
  <conditionalFormatting sqref="K24:X24">
    <cfRule type="expression" dxfId="14" priority="6">
      <formula>$K$21=""</formula>
    </cfRule>
  </conditionalFormatting>
  <conditionalFormatting sqref="K25:X25 K26:AC26 AE26:AL26">
    <cfRule type="expression" dxfId="13" priority="16">
      <formula>$A$25=""</formula>
    </cfRule>
  </conditionalFormatting>
  <conditionalFormatting sqref="K26:X26">
    <cfRule type="expression" dxfId="12" priority="2">
      <formula>$K$21=""</formula>
    </cfRule>
    <cfRule type="expression" dxfId="11" priority="3">
      <formula>$K$23=""</formula>
    </cfRule>
  </conditionalFormatting>
  <conditionalFormatting sqref="K27:X27 K28:AC28 AE28:AL28">
    <cfRule type="expression" dxfId="10" priority="15">
      <formula>$A$27=""</formula>
    </cfRule>
  </conditionalFormatting>
  <conditionalFormatting sqref="K20:AC20 AE20:AL20">
    <cfRule type="expression" dxfId="9" priority="19">
      <formula>$K$19=""</formula>
    </cfRule>
  </conditionalFormatting>
  <conditionalFormatting sqref="K22:AC22 AE22:AL22">
    <cfRule type="expression" dxfId="8" priority="18">
      <formula>$K$21=""</formula>
    </cfRule>
  </conditionalFormatting>
  <conditionalFormatting sqref="K24:AC24 AE24:AL24">
    <cfRule type="expression" dxfId="7" priority="17">
      <formula>$K$23=""</formula>
    </cfRule>
  </conditionalFormatting>
  <conditionalFormatting sqref="N88:U89 Y88:AL89 R90:AL91">
    <cfRule type="notContainsBlanks" dxfId="6" priority="23">
      <formula>LEN(TRIM(N88))&gt;0</formula>
    </cfRule>
  </conditionalFormatting>
  <conditionalFormatting sqref="O97:S97 A97:N108 W97:AL108 S98:S108 O99:R99 O101:R101 O103:R103 O105:R105 O107:R107">
    <cfRule type="notContainsBlanks" dxfId="5" priority="25">
      <formula>LEN(TRIM(A97))&gt;0</formula>
    </cfRule>
  </conditionalFormatting>
  <conditionalFormatting sqref="O98:V98 O100:V100 O102:V102 O104:V104 O106:V106 O108:V108">
    <cfRule type="containsBlanks" dxfId="4" priority="20">
      <formula>LEN(TRIM(O98))=0</formula>
    </cfRule>
  </conditionalFormatting>
  <conditionalFormatting sqref="Y20:AC20 AE20:AL20 Y22:AC22 AE22:AL22 Y24:AC24 AE24:AL24 Y26:AC26 AE26:AL26 Y28:AC28 AE28:AL28">
    <cfRule type="notContainsBlanks" dxfId="3" priority="43">
      <formula>LEN(TRIM(Y20))&gt;0</formula>
    </cfRule>
  </conditionalFormatting>
  <conditionalFormatting sqref="Z115:AJ116">
    <cfRule type="notContainsBlanks" dxfId="2" priority="22">
      <formula>LEN(TRIM(Z115))&gt;0</formula>
    </cfRule>
  </conditionalFormatting>
  <conditionalFormatting sqref="AH34:AJ34">
    <cfRule type="notContainsBlanks" dxfId="1" priority="1">
      <formula>LEN(TRIM(AH34))&gt;0</formula>
    </cfRule>
  </conditionalFormatting>
  <dataValidations count="17">
    <dataValidation type="list" allowBlank="1" showInputMessage="1" showErrorMessage="1" sqref="N86" xr:uid="{00000000-0002-0000-0100-000000000000}">
      <formula1>"✔"</formula1>
    </dataValidation>
    <dataValidation operator="lessThanOrEqual" allowBlank="1" showInputMessage="1" showErrorMessage="1" sqref="L9" xr:uid="{74752947-E198-4FD7-9CCB-686F950AC3CC}"/>
    <dataValidation allowBlank="1" showErrorMessage="1" prompt="学生(Student)_x000a_会社員(Employee)_x000a_留学準備中(Prepared for studying abroad in Japan)_x000a_etc" sqref="AH9:AL10 AH13:AL16" xr:uid="{A636734C-6F0B-48A9-A0D7-A5F6C53472A3}"/>
    <dataValidation allowBlank="1" showErrorMessage="1" sqref="R9:U10 AA9:AC10" xr:uid="{CF0CD211-BCBC-4D09-8B6F-623D0EF6E82F}"/>
    <dataValidation allowBlank="1" showInputMessage="1" showErrorMessage="1" prompt="YYYY/MM" sqref="Y20:AC20 AE20:AI20 Y22:AC22 Y24:AC24 Y26:AC26 Y28:AC28 Y30:AC30 Y32:AC32 AE22:AI22 AE24:AI24 AE26:AI26 AE28:AI28 AE30:AI30 AE32:AI32" xr:uid="{F3C67A26-23E3-45AC-B113-FA4F689E30C5}"/>
    <dataValidation type="list" allowBlank="1" showInputMessage="1" showErrorMessage="1" prompt="リストから選択してください。_x000a_Please select from the list." sqref="A19:E32" xr:uid="{7B5E25FD-5DD2-4C2C-93DE-8469340BDB0C}">
      <formula1>"大学院（博士）   Doctor,大学院（修士）   Master,大学          Bachelor,大学専科           3-year College,短期大学        Junior College,専門学校        College,高等学校        Senior High School,中学校          Junior High School,小学校        Elementary School "</formula1>
    </dataValidation>
    <dataValidation allowBlank="1" showInputMessage="1" showErrorMessage="1" prompt="リストから選択してください。_x000a_Please select from the list." sqref="AJ19:AL19 AJ21:AL21 AJ23:AL23 AJ25:AL25 AJ29:AL29 AJ27:AL27 AJ31:AL31" xr:uid="{47D4EF1D-0571-43EF-BC4A-71CEA47CF750}"/>
    <dataValidation type="list" allowBlank="1" showInputMessage="1" showErrorMessage="1" prompt="リストから選択してください。_x000a_Please select from the list." sqref="AJ20:AL20 AJ22:AL22 AJ24:AL24 AJ26:AL26 AJ28:AL28 AJ30:AL30 AJ32:AL32" xr:uid="{A72CFCBC-6A4F-458F-89AD-81B2BA7667F0}">
      <formula1>"卒業      Graduated,在学中            In School,休学中        Temporary Absence,中退            Withdrawal"</formula1>
    </dataValidation>
    <dataValidation type="list" allowBlank="1" showInputMessage="1" showErrorMessage="1" prompt="リストから選択してください。" sqref="A37:E38" xr:uid="{A6185954-D76E-40BF-A045-8C388D4335EB}">
      <formula1>"大学院（博士）      Doctor,大学院（修士）      Master,大学          Bachelor,大学専科           3-year College,短期大学        Junior College,専門学校        College,高等学校        Senior High School,中学校           Junior High School,小学校          Elementary School,その他　　　　　　　  　　　　Others"</formula1>
    </dataValidation>
    <dataValidation type="list" allowBlank="1" showInputMessage="1" showErrorMessage="1" prompt="リストから選択してください。_x000a_Please select from the list." sqref="Y37:AE38" xr:uid="{8C014815-85C3-4F81-9A72-579C5799885B}">
      <formula1>"卒業                   Graduated,在学中                            In School,休学中               Temporary Absence,中退                Withdrawal"</formula1>
    </dataValidation>
    <dataValidation type="list" allowBlank="1" showInputMessage="1" showErrorMessage="1" sqref="A65:D66 W97:Y108 A41:E44" xr:uid="{2181C353-E0C4-46AF-98E6-3D8BA7FA2D3E}">
      <formula1>"有(Yes),無(No)"</formula1>
    </dataValidation>
    <dataValidation type="list" allowBlank="1" showInputMessage="1" showErrorMessage="1" sqref="AH34:AJ34" xr:uid="{A713BD3F-7791-4592-A4EC-4E977827AA6B}">
      <formula1>"9,10,11,12,13,14,15,16,17,18,19,20"</formula1>
    </dataValidation>
    <dataValidation type="list" allowBlank="1" showInputMessage="1" showErrorMessage="1" sqref="J65" xr:uid="{F098F8C5-C35B-49B6-919C-14205656B519}">
      <formula1>"日本語能力試験(JLPT),日本語留学試験(EJU),BJTビジネス日本語能力テスト・JLRT聴読解テスト,J.TEST実用日本語検定,日本語NAT-TEST,標準ビジネス日本語テスト(STBJ),TOPJ実用日本語運用能力試験,J-cert生活・職能日本語検定,JLCT外国人日本語能力検定実践日本語コミュニケーション検定・ブリッジ(PJCBridge),JPT日本語能力試験"</formula1>
    </dataValidation>
    <dataValidation type="custom" imeMode="disabled" allowBlank="1" showInputMessage="1" showErrorMessage="1" sqref="F37:J37" xr:uid="{08D53E05-7941-42A2-A4D2-C857B68E0EA1}">
      <formula1>A37&lt;&gt;"その他　　　　　　　  　　　　Others"</formula1>
    </dataValidation>
    <dataValidation type="custom" imeMode="off" allowBlank="1" showInputMessage="1" showErrorMessage="1" sqref="F38:J38" xr:uid="{5803932A-6B9B-407F-8EC8-32761CD9C6F8}">
      <formula1>A38&lt;&gt;"その他　　　　　　　  　　　　Others"</formula1>
    </dataValidation>
    <dataValidation type="list" allowBlank="1" showInputMessage="1" showErrorMessage="1" sqref="AC86 D86 AI86 Q86" xr:uid="{B396360E-A057-4B0F-BBC4-8F0818C94D7F}">
      <formula1>"□,☑"</formula1>
    </dataValidation>
    <dataValidation type="list" allowBlank="1" showInputMessage="1" showErrorMessage="1" sqref="A97:E108" xr:uid="{5FE609D4-8EBB-4626-8484-F653D4548260}">
      <formula1>"夫 Husband,妻 Wife,父 Father, 母 Mother,祖父 Grandfather,祖母 Grandmother,養父 Foster Father,養母 Foster Mother,兄 Brother,弟 Brother,姉 Sister,妹 Sister,叔父(伯父） Uncle,叔母(伯母）Aunt,友人 Friend, 知人 Acquaintance,"</formula1>
    </dataValidation>
  </dataValidations>
  <pageMargins left="0.31" right="0.15748031496062992" top="0.31496062992125984" bottom="0.15748031496062992" header="0.31496062992125984" footer="0.11811023622047245"/>
  <pageSetup paperSize="9" scale="87" fitToHeight="0" orientation="portrait" blackAndWhite="1" r:id="rId1"/>
  <rowBreaks count="1" manualBreakCount="1">
    <brk id="56" max="37" man="1"/>
  </rowBreaks>
  <colBreaks count="1" manualBreakCount="1">
    <brk id="38" max="120"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AEE9ED3-2612-4080-83A0-480CA1A0A3CD}">
          <x14:formula1>
            <xm:f>入学願書!$BG$2:$BG$32</xm:f>
          </x14:formula1>
          <xm:sqref>S97:V97 S99:V99 S101:V101 S103:V103 S105:V105 S107:V107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76"/>
  <sheetViews>
    <sheetView view="pageBreakPreview" zoomScale="90" zoomScaleNormal="100" zoomScaleSheetLayoutView="90" workbookViewId="0">
      <selection activeCell="N59" sqref="N59:AV60"/>
    </sheetView>
  </sheetViews>
  <sheetFormatPr defaultColWidth="2.875" defaultRowHeight="16.5" customHeight="1"/>
  <cols>
    <col min="1" max="48" width="3.125" style="163" customWidth="1"/>
    <col min="49" max="49" width="0.125" style="163" hidden="1" customWidth="1"/>
    <col min="50" max="50" width="2.75" style="163" customWidth="1"/>
    <col min="51" max="16384" width="2.875" style="163"/>
  </cols>
  <sheetData>
    <row r="1" spans="1:49" ht="16.5" customHeight="1">
      <c r="AR1" s="1017" t="s">
        <v>115</v>
      </c>
      <c r="AS1" s="1017"/>
      <c r="AT1" s="1017"/>
      <c r="AU1" s="1017"/>
      <c r="AV1" s="1017"/>
    </row>
    <row r="2" spans="1:49" ht="12" customHeight="1">
      <c r="A2" s="1018" t="s">
        <v>555</v>
      </c>
      <c r="B2" s="1018"/>
      <c r="C2" s="1018"/>
      <c r="D2" s="1018"/>
      <c r="E2" s="1018"/>
      <c r="F2" s="1018"/>
      <c r="G2" s="1018"/>
      <c r="H2" s="1018"/>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8"/>
      <c r="AF2" s="1018"/>
      <c r="AG2" s="1018"/>
      <c r="AH2" s="1018"/>
      <c r="AI2" s="1018"/>
      <c r="AJ2" s="1018"/>
      <c r="AK2" s="1018"/>
      <c r="AL2" s="1018"/>
      <c r="AM2" s="1018"/>
      <c r="AN2" s="1018"/>
      <c r="AO2" s="1018"/>
      <c r="AP2" s="1018"/>
      <c r="AQ2" s="1018"/>
      <c r="AR2" s="1018"/>
      <c r="AS2" s="1018"/>
      <c r="AT2" s="1018"/>
      <c r="AU2" s="1018"/>
      <c r="AV2" s="1018"/>
      <c r="AW2" s="1018"/>
    </row>
    <row r="3" spans="1:49" ht="16.5" customHeight="1">
      <c r="A3" s="1018"/>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J3" s="1018"/>
      <c r="AK3" s="1018"/>
      <c r="AL3" s="1018"/>
      <c r="AM3" s="1018"/>
      <c r="AN3" s="1018"/>
      <c r="AO3" s="1018"/>
      <c r="AP3" s="1018"/>
      <c r="AQ3" s="1018"/>
      <c r="AR3" s="1018"/>
      <c r="AS3" s="1018"/>
      <c r="AT3" s="1018"/>
      <c r="AU3" s="1018"/>
      <c r="AV3" s="1018"/>
      <c r="AW3" s="1018"/>
    </row>
    <row r="4" spans="1:49" ht="16.5" customHeight="1">
      <c r="A4" s="1019" t="s">
        <v>556</v>
      </c>
      <c r="B4" s="1019"/>
      <c r="C4" s="1019"/>
      <c r="D4" s="1019"/>
      <c r="E4" s="1019"/>
      <c r="F4" s="1019"/>
      <c r="G4" s="1019"/>
      <c r="H4" s="1019"/>
      <c r="I4" s="1019"/>
      <c r="J4" s="1019"/>
      <c r="K4" s="1019"/>
      <c r="L4" s="1019"/>
      <c r="M4" s="1019"/>
      <c r="N4" s="1019"/>
      <c r="O4" s="1019"/>
      <c r="P4" s="1019"/>
      <c r="Q4" s="1019"/>
      <c r="R4" s="1019"/>
      <c r="S4" s="1019"/>
      <c r="T4" s="1019"/>
      <c r="U4" s="1019"/>
      <c r="V4" s="1019"/>
      <c r="W4" s="1019"/>
      <c r="X4" s="1019"/>
      <c r="Y4" s="1019"/>
      <c r="Z4" s="1019"/>
      <c r="AA4" s="1019"/>
      <c r="AB4" s="1019"/>
      <c r="AC4" s="1019"/>
      <c r="AD4" s="1019"/>
      <c r="AE4" s="1019"/>
      <c r="AF4" s="1019"/>
      <c r="AG4" s="1019"/>
      <c r="AH4" s="1019"/>
      <c r="AI4" s="1019"/>
      <c r="AJ4" s="1019"/>
      <c r="AK4" s="1019"/>
      <c r="AL4" s="1019"/>
      <c r="AM4" s="1019"/>
      <c r="AN4" s="1019"/>
      <c r="AO4" s="1019"/>
      <c r="AP4" s="1019"/>
      <c r="AQ4" s="1019"/>
      <c r="AR4" s="1019"/>
      <c r="AS4" s="1019"/>
      <c r="AT4" s="1019"/>
      <c r="AU4" s="1019"/>
      <c r="AV4" s="1019"/>
      <c r="AW4" s="110"/>
    </row>
    <row r="6" spans="1:49" ht="19.7" customHeight="1">
      <c r="A6" s="164" t="s">
        <v>41</v>
      </c>
    </row>
    <row r="7" spans="1:49" ht="19.7" customHeight="1">
      <c r="A7" s="165" t="s">
        <v>557</v>
      </c>
    </row>
    <row r="9" spans="1:49" ht="19.7" customHeight="1">
      <c r="E9" s="1032" t="s">
        <v>554</v>
      </c>
      <c r="F9" s="1033"/>
      <c r="G9" s="1033"/>
      <c r="H9" s="1033"/>
      <c r="I9" s="1033"/>
      <c r="J9" s="1034"/>
      <c r="K9" s="1038" t="str">
        <f>IF(入学願書!Q9="","",入学願書!Q9)</f>
        <v/>
      </c>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39"/>
      <c r="AK9" s="1039"/>
      <c r="AL9" s="1039"/>
      <c r="AM9" s="1039"/>
      <c r="AN9" s="1039"/>
      <c r="AO9" s="1039"/>
      <c r="AP9" s="1039"/>
      <c r="AQ9" s="1039"/>
      <c r="AR9" s="1040"/>
    </row>
    <row r="10" spans="1:49" ht="19.7" customHeight="1">
      <c r="E10" s="1035" t="s">
        <v>43</v>
      </c>
      <c r="F10" s="1036"/>
      <c r="G10" s="1036"/>
      <c r="H10" s="1036"/>
      <c r="I10" s="1036"/>
      <c r="J10" s="1037"/>
      <c r="K10" s="1041"/>
      <c r="L10" s="1042"/>
      <c r="M10" s="1042"/>
      <c r="N10" s="1042"/>
      <c r="O10" s="1042"/>
      <c r="P10" s="1042"/>
      <c r="Q10" s="1042"/>
      <c r="R10" s="1042"/>
      <c r="S10" s="1042"/>
      <c r="T10" s="1042"/>
      <c r="U10" s="1042"/>
      <c r="V10" s="1042"/>
      <c r="W10" s="1042"/>
      <c r="X10" s="1042"/>
      <c r="Y10" s="1042"/>
      <c r="Z10" s="1042"/>
      <c r="AA10" s="1042"/>
      <c r="AB10" s="1042"/>
      <c r="AC10" s="1042"/>
      <c r="AD10" s="1042"/>
      <c r="AE10" s="1042"/>
      <c r="AF10" s="1042"/>
      <c r="AG10" s="1042"/>
      <c r="AH10" s="1042"/>
      <c r="AI10" s="1042"/>
      <c r="AJ10" s="1042"/>
      <c r="AK10" s="1042"/>
      <c r="AL10" s="1042"/>
      <c r="AM10" s="1042"/>
      <c r="AN10" s="1042"/>
      <c r="AO10" s="1042"/>
      <c r="AP10" s="1042"/>
      <c r="AQ10" s="1042"/>
      <c r="AR10" s="1043"/>
    </row>
    <row r="11" spans="1:49" ht="19.7" customHeight="1">
      <c r="E11" s="1032" t="s">
        <v>42</v>
      </c>
      <c r="F11" s="1033"/>
      <c r="G11" s="1033"/>
      <c r="H11" s="1033"/>
      <c r="I11" s="1033"/>
      <c r="J11" s="1034"/>
      <c r="K11" s="1044" t="str">
        <f>IF(入学願書!G13="","",入学願書!G13)</f>
        <v/>
      </c>
      <c r="L11" s="1045"/>
      <c r="M11" s="1045"/>
      <c r="N11" s="1045"/>
      <c r="O11" s="1045"/>
      <c r="P11" s="1045"/>
      <c r="Q11" s="1045"/>
      <c r="R11" s="1045"/>
      <c r="S11" s="1045"/>
      <c r="T11" s="1045"/>
      <c r="U11" s="1045"/>
      <c r="V11" s="1045"/>
      <c r="W11" s="1045"/>
      <c r="X11" s="1046"/>
      <c r="Y11" s="1032" t="s">
        <v>31</v>
      </c>
      <c r="Z11" s="1033"/>
      <c r="AA11" s="1033"/>
      <c r="AB11" s="1033"/>
      <c r="AC11" s="1033"/>
      <c r="AD11" s="1049" t="str">
        <f>IF(入学願書!G10="","",入学願書!G10)</f>
        <v/>
      </c>
      <c r="AE11" s="1050"/>
      <c r="AF11" s="1050"/>
      <c r="AG11" s="1050"/>
      <c r="AH11" s="1050"/>
      <c r="AI11" s="1050"/>
      <c r="AJ11" s="1051"/>
      <c r="AK11" s="1032" t="s">
        <v>32</v>
      </c>
      <c r="AL11" s="1033"/>
      <c r="AM11" s="1034"/>
      <c r="AN11" s="1055" t="str">
        <f>_xlfn.SWITCH(入学願書!S10,"男(Male)","男","女(Female)","女","")</f>
        <v/>
      </c>
      <c r="AO11" s="1055"/>
      <c r="AP11" s="1055"/>
      <c r="AQ11" s="1055"/>
      <c r="AR11" s="1056"/>
    </row>
    <row r="12" spans="1:49" ht="19.7" customHeight="1">
      <c r="E12" s="1035" t="s">
        <v>10</v>
      </c>
      <c r="F12" s="1036"/>
      <c r="G12" s="1036"/>
      <c r="H12" s="1036"/>
      <c r="I12" s="1036"/>
      <c r="J12" s="1037"/>
      <c r="K12" s="1047"/>
      <c r="L12" s="1020"/>
      <c r="M12" s="1020"/>
      <c r="N12" s="1020"/>
      <c r="O12" s="1020"/>
      <c r="P12" s="1020"/>
      <c r="Q12" s="1020"/>
      <c r="R12" s="1020"/>
      <c r="S12" s="1020"/>
      <c r="T12" s="1020"/>
      <c r="U12" s="1020"/>
      <c r="V12" s="1020"/>
      <c r="W12" s="1020"/>
      <c r="X12" s="1048"/>
      <c r="Y12" s="1035" t="s">
        <v>44</v>
      </c>
      <c r="Z12" s="1036"/>
      <c r="AA12" s="1036"/>
      <c r="AB12" s="1036"/>
      <c r="AC12" s="1036"/>
      <c r="AD12" s="1052"/>
      <c r="AE12" s="1053"/>
      <c r="AF12" s="1053"/>
      <c r="AG12" s="1053"/>
      <c r="AH12" s="1053"/>
      <c r="AI12" s="1053"/>
      <c r="AJ12" s="1054"/>
      <c r="AK12" s="1035" t="s">
        <v>9</v>
      </c>
      <c r="AL12" s="1036"/>
      <c r="AM12" s="1037"/>
      <c r="AN12" s="1057"/>
      <c r="AO12" s="1057"/>
      <c r="AP12" s="1057"/>
      <c r="AQ12" s="1057"/>
      <c r="AR12" s="1058"/>
    </row>
    <row r="13" spans="1:49" ht="19.7" customHeight="1">
      <c r="E13" s="166"/>
      <c r="F13" s="166"/>
      <c r="G13" s="166"/>
      <c r="H13" s="166"/>
      <c r="I13" s="166"/>
      <c r="J13" s="166"/>
      <c r="K13" s="166"/>
      <c r="L13" s="111"/>
      <c r="M13" s="111"/>
      <c r="N13" s="166"/>
      <c r="O13" s="166"/>
      <c r="P13" s="166"/>
      <c r="Q13" s="166"/>
      <c r="R13" s="166"/>
      <c r="S13" s="166"/>
      <c r="T13" s="166"/>
      <c r="U13" s="166"/>
      <c r="V13" s="166"/>
      <c r="W13" s="166"/>
      <c r="X13" s="166"/>
      <c r="Y13" s="166"/>
      <c r="Z13" s="166"/>
      <c r="AA13" s="166"/>
      <c r="AB13" s="166"/>
      <c r="AC13" s="166"/>
      <c r="AG13" s="166"/>
      <c r="AH13" s="166"/>
      <c r="AI13" s="166"/>
      <c r="AJ13" s="166"/>
      <c r="AK13" s="166"/>
      <c r="AL13" s="166"/>
      <c r="AR13" s="166"/>
      <c r="AS13" s="166"/>
      <c r="AT13" s="166"/>
    </row>
    <row r="14" spans="1:49" ht="19.7" customHeight="1">
      <c r="A14" s="1059" t="s">
        <v>619</v>
      </c>
      <c r="B14" s="1059"/>
      <c r="C14" s="1059"/>
      <c r="D14" s="1059"/>
      <c r="E14" s="1059"/>
      <c r="F14" s="1059"/>
      <c r="G14" s="1059"/>
      <c r="H14" s="1059"/>
      <c r="I14" s="1059"/>
      <c r="J14" s="1059"/>
      <c r="K14" s="1059"/>
      <c r="L14" s="1059"/>
      <c r="M14" s="1059"/>
      <c r="N14" s="1059"/>
      <c r="O14" s="1059"/>
      <c r="P14" s="1059"/>
      <c r="Q14" s="1059"/>
      <c r="R14" s="1059"/>
      <c r="S14" s="1059"/>
      <c r="T14" s="1059"/>
      <c r="U14" s="1059"/>
      <c r="V14" s="1059"/>
      <c r="W14" s="1059"/>
      <c r="X14" s="1059"/>
      <c r="Y14" s="1059"/>
      <c r="Z14" s="1059"/>
      <c r="AA14" s="1059"/>
      <c r="AB14" s="1059"/>
      <c r="AC14" s="1059"/>
      <c r="AD14" s="1059"/>
      <c r="AE14" s="1059"/>
      <c r="AF14" s="1059"/>
      <c r="AG14" s="1059"/>
      <c r="AH14" s="1059"/>
      <c r="AI14" s="1059"/>
      <c r="AJ14" s="1059"/>
      <c r="AK14" s="1059"/>
      <c r="AL14" s="1059"/>
      <c r="AM14" s="1059"/>
      <c r="AN14" s="1059"/>
      <c r="AO14" s="1059"/>
      <c r="AP14" s="1059"/>
      <c r="AQ14" s="1059"/>
      <c r="AR14" s="1059"/>
      <c r="AS14" s="1059"/>
      <c r="AT14" s="1059"/>
      <c r="AU14" s="1059"/>
      <c r="AV14" s="1059"/>
    </row>
    <row r="15" spans="1:49" ht="19.7" customHeight="1">
      <c r="A15" s="1059"/>
      <c r="B15" s="1059"/>
      <c r="C15" s="1059"/>
      <c r="D15" s="1059"/>
      <c r="E15" s="1059"/>
      <c r="F15" s="1059"/>
      <c r="G15" s="1059"/>
      <c r="H15" s="1059"/>
      <c r="I15" s="1059"/>
      <c r="J15" s="1059"/>
      <c r="K15" s="1059"/>
      <c r="L15" s="1059"/>
      <c r="M15" s="1059"/>
      <c r="N15" s="1059"/>
      <c r="O15" s="1059"/>
      <c r="P15" s="1059"/>
      <c r="Q15" s="1059"/>
      <c r="R15" s="1059"/>
      <c r="S15" s="1059"/>
      <c r="T15" s="1059"/>
      <c r="U15" s="1059"/>
      <c r="V15" s="1059"/>
      <c r="W15" s="1059"/>
      <c r="X15" s="1059"/>
      <c r="Y15" s="1059"/>
      <c r="Z15" s="1059"/>
      <c r="AA15" s="1059"/>
      <c r="AB15" s="1059"/>
      <c r="AC15" s="1059"/>
      <c r="AD15" s="1059"/>
      <c r="AE15" s="1059"/>
      <c r="AF15" s="1059"/>
      <c r="AG15" s="1059"/>
      <c r="AH15" s="1059"/>
      <c r="AI15" s="1059"/>
      <c r="AJ15" s="1059"/>
      <c r="AK15" s="1059"/>
      <c r="AL15" s="1059"/>
      <c r="AM15" s="1059"/>
      <c r="AN15" s="1059"/>
      <c r="AO15" s="1059"/>
      <c r="AP15" s="1059"/>
      <c r="AQ15" s="1059"/>
      <c r="AR15" s="1059"/>
      <c r="AS15" s="1059"/>
      <c r="AT15" s="1059"/>
      <c r="AU15" s="1059"/>
      <c r="AV15" s="1059"/>
    </row>
    <row r="16" spans="1:49" ht="19.7" customHeight="1">
      <c r="A16" s="1006" t="s">
        <v>620</v>
      </c>
      <c r="B16" s="1006"/>
      <c r="C16" s="1006"/>
      <c r="D16" s="1006"/>
      <c r="E16" s="1006"/>
      <c r="F16" s="1006"/>
      <c r="G16" s="1006"/>
      <c r="H16" s="1006"/>
      <c r="I16" s="1006"/>
      <c r="J16" s="1006"/>
      <c r="K16" s="1006"/>
      <c r="L16" s="1006"/>
      <c r="M16" s="1006"/>
      <c r="N16" s="1006"/>
      <c r="O16" s="1006"/>
      <c r="P16" s="1006"/>
      <c r="Q16" s="1006"/>
      <c r="R16" s="1006"/>
      <c r="S16" s="1006"/>
      <c r="T16" s="1006"/>
      <c r="U16" s="1006"/>
      <c r="V16" s="1006"/>
      <c r="W16" s="1006"/>
      <c r="X16" s="1006"/>
      <c r="Y16" s="1006"/>
      <c r="Z16" s="1006"/>
      <c r="AA16" s="1006"/>
      <c r="AB16" s="1006"/>
      <c r="AC16" s="1006"/>
      <c r="AD16" s="1006"/>
      <c r="AE16" s="1006"/>
      <c r="AF16" s="1006"/>
      <c r="AG16" s="1006"/>
      <c r="AH16" s="1006"/>
      <c r="AI16" s="1006"/>
      <c r="AJ16" s="1006"/>
      <c r="AK16" s="1006"/>
      <c r="AL16" s="1006"/>
      <c r="AM16" s="1006"/>
      <c r="AN16" s="1006"/>
      <c r="AO16" s="1006"/>
      <c r="AP16" s="1006"/>
      <c r="AQ16" s="1006"/>
      <c r="AR16" s="1006"/>
      <c r="AS16" s="1006"/>
      <c r="AT16" s="1006"/>
      <c r="AU16" s="1006"/>
      <c r="AV16" s="1006"/>
    </row>
    <row r="17" spans="1:49" ht="19.7" customHeight="1">
      <c r="A17" s="1006"/>
      <c r="B17" s="1006"/>
      <c r="C17" s="1006"/>
      <c r="D17" s="1006"/>
      <c r="E17" s="1006"/>
      <c r="F17" s="1006"/>
      <c r="G17" s="1006"/>
      <c r="H17" s="1006"/>
      <c r="I17" s="1006"/>
      <c r="J17" s="1006"/>
      <c r="K17" s="1006"/>
      <c r="L17" s="1006"/>
      <c r="M17" s="1006"/>
      <c r="N17" s="1006"/>
      <c r="O17" s="1006"/>
      <c r="P17" s="1006"/>
      <c r="Q17" s="1006"/>
      <c r="R17" s="1006"/>
      <c r="S17" s="1006"/>
      <c r="T17" s="1006"/>
      <c r="U17" s="1006"/>
      <c r="V17" s="1006"/>
      <c r="W17" s="1006"/>
      <c r="X17" s="1006"/>
      <c r="Y17" s="1006"/>
      <c r="Z17" s="1006"/>
      <c r="AA17" s="1006"/>
      <c r="AB17" s="1006"/>
      <c r="AC17" s="1006"/>
      <c r="AD17" s="1006"/>
      <c r="AE17" s="1006"/>
      <c r="AF17" s="1006"/>
      <c r="AG17" s="1006"/>
      <c r="AH17" s="1006"/>
      <c r="AI17" s="1006"/>
      <c r="AJ17" s="1006"/>
      <c r="AK17" s="1006"/>
      <c r="AL17" s="1006"/>
      <c r="AM17" s="1006"/>
      <c r="AN17" s="1006"/>
      <c r="AO17" s="1006"/>
      <c r="AP17" s="1006"/>
      <c r="AQ17" s="1006"/>
      <c r="AR17" s="1006"/>
      <c r="AS17" s="1006"/>
      <c r="AT17" s="1006"/>
      <c r="AU17" s="1006"/>
      <c r="AV17" s="1006"/>
    </row>
    <row r="18" spans="1:49" ht="6.75" customHeight="1"/>
    <row r="19" spans="1:49" ht="18.75">
      <c r="A19" s="1011" t="s">
        <v>45</v>
      </c>
      <c r="B19" s="1011"/>
      <c r="C19" s="1011"/>
      <c r="D19" s="1011"/>
      <c r="E19" s="1011"/>
      <c r="F19" s="1011"/>
      <c r="G19" s="1011"/>
      <c r="H19" s="1011"/>
      <c r="I19" s="1011"/>
      <c r="J19" s="1011"/>
      <c r="K19" s="1011"/>
      <c r="L19" s="1011"/>
      <c r="M19" s="1011"/>
      <c r="N19" s="1011"/>
      <c r="O19" s="1011"/>
      <c r="P19" s="1011"/>
      <c r="Q19" s="1011"/>
      <c r="R19" s="1011"/>
      <c r="S19" s="1011"/>
      <c r="T19" s="1011"/>
      <c r="U19" s="1011"/>
      <c r="V19" s="1011"/>
      <c r="W19" s="1011"/>
      <c r="X19" s="1011"/>
      <c r="Y19" s="1011"/>
      <c r="Z19" s="1011"/>
      <c r="AA19" s="1011"/>
      <c r="AB19" s="1011"/>
      <c r="AC19" s="1011"/>
      <c r="AD19" s="1011"/>
      <c r="AE19" s="1011"/>
      <c r="AF19" s="1011"/>
      <c r="AG19" s="1011"/>
      <c r="AH19" s="1011"/>
      <c r="AI19" s="1011"/>
      <c r="AJ19" s="1011"/>
      <c r="AK19" s="1011"/>
      <c r="AL19" s="1011"/>
      <c r="AM19" s="1011"/>
      <c r="AN19" s="1011"/>
      <c r="AO19" s="1011"/>
      <c r="AP19" s="1011"/>
      <c r="AQ19" s="1011"/>
      <c r="AR19" s="1011"/>
      <c r="AS19" s="1011"/>
      <c r="AT19" s="1011"/>
      <c r="AU19" s="1011"/>
      <c r="AV19" s="1011"/>
    </row>
    <row r="21" spans="1:49" ht="22.5" customHeight="1">
      <c r="A21" s="1030" t="s">
        <v>621</v>
      </c>
      <c r="B21" s="1030"/>
      <c r="C21" s="1030"/>
      <c r="D21" s="1030"/>
      <c r="E21" s="1030"/>
      <c r="F21" s="1030"/>
      <c r="G21" s="1030"/>
      <c r="H21" s="1030"/>
      <c r="I21" s="1030"/>
      <c r="J21" s="1030"/>
      <c r="K21" s="1030"/>
      <c r="L21" s="1030"/>
      <c r="M21" s="1030"/>
      <c r="N21" s="1030"/>
      <c r="O21" s="1030"/>
      <c r="P21" s="1030"/>
      <c r="Q21" s="1030"/>
      <c r="R21" s="1030"/>
      <c r="S21" s="1030"/>
      <c r="T21" s="1030"/>
      <c r="U21" s="1030"/>
      <c r="V21" s="1030"/>
      <c r="W21" s="1030"/>
      <c r="X21" s="1030"/>
      <c r="Y21" s="1030"/>
      <c r="Z21" s="1030"/>
      <c r="AA21" s="1030"/>
      <c r="AB21" s="1030"/>
      <c r="AC21" s="1030"/>
      <c r="AD21" s="1030"/>
      <c r="AE21" s="1030"/>
      <c r="AF21" s="1030"/>
      <c r="AG21" s="1030"/>
      <c r="AH21" s="1030"/>
      <c r="AI21" s="1030"/>
      <c r="AJ21" s="1030"/>
      <c r="AK21" s="1030"/>
      <c r="AL21" s="1030"/>
      <c r="AM21" s="1030"/>
      <c r="AN21" s="1030"/>
      <c r="AO21" s="1030"/>
      <c r="AP21" s="1030"/>
      <c r="AQ21" s="1030"/>
      <c r="AR21" s="1030"/>
      <c r="AS21" s="1030"/>
      <c r="AT21" s="1030"/>
      <c r="AU21" s="1030"/>
      <c r="AV21" s="1030"/>
    </row>
    <row r="22" spans="1:49" ht="19.7" customHeight="1">
      <c r="A22" s="1060" t="s">
        <v>622</v>
      </c>
      <c r="B22" s="1060"/>
      <c r="C22" s="1060"/>
      <c r="D22" s="1060"/>
      <c r="E22" s="1060"/>
      <c r="F22" s="1060"/>
      <c r="G22" s="1060"/>
      <c r="H22" s="1060"/>
      <c r="I22" s="1060"/>
      <c r="J22" s="1060"/>
      <c r="K22" s="1060"/>
      <c r="L22" s="1060"/>
      <c r="M22" s="1060"/>
      <c r="N22" s="1060"/>
      <c r="O22" s="1060"/>
      <c r="P22" s="1060"/>
      <c r="Q22" s="1060"/>
      <c r="R22" s="1060"/>
      <c r="S22" s="1060"/>
      <c r="T22" s="1060"/>
      <c r="U22" s="1060"/>
      <c r="V22" s="1060"/>
      <c r="W22" s="1060"/>
      <c r="X22" s="1060"/>
      <c r="Y22" s="1060"/>
      <c r="Z22" s="1060"/>
      <c r="AA22" s="1060"/>
      <c r="AB22" s="1060"/>
      <c r="AC22" s="1060"/>
      <c r="AD22" s="1060"/>
      <c r="AE22" s="1060"/>
      <c r="AF22" s="1060"/>
      <c r="AG22" s="1060"/>
      <c r="AH22" s="1060"/>
      <c r="AI22" s="1060"/>
      <c r="AJ22" s="1060"/>
      <c r="AK22" s="1060"/>
      <c r="AL22" s="1060"/>
      <c r="AM22" s="1060"/>
      <c r="AN22" s="1060"/>
      <c r="AO22" s="1060"/>
      <c r="AP22" s="1060"/>
      <c r="AQ22" s="1060"/>
      <c r="AR22" s="1060"/>
      <c r="AS22" s="1060"/>
      <c r="AT22" s="1060"/>
      <c r="AU22" s="1060"/>
      <c r="AV22" s="1060"/>
    </row>
    <row r="23" spans="1:49" ht="24.75" customHeight="1">
      <c r="A23" s="1021"/>
      <c r="B23" s="1022"/>
      <c r="C23" s="1022"/>
      <c r="D23" s="1022"/>
      <c r="E23" s="1022"/>
      <c r="F23" s="1022"/>
      <c r="G23" s="1022"/>
      <c r="H23" s="1022"/>
      <c r="I23" s="1022"/>
      <c r="J23" s="1022"/>
      <c r="K23" s="1022"/>
      <c r="L23" s="1022"/>
      <c r="M23" s="1022"/>
      <c r="N23" s="1022"/>
      <c r="O23" s="1022"/>
      <c r="P23" s="1022"/>
      <c r="Q23" s="1022"/>
      <c r="R23" s="1022"/>
      <c r="S23" s="1022"/>
      <c r="T23" s="1022"/>
      <c r="U23" s="1022"/>
      <c r="V23" s="1022"/>
      <c r="W23" s="1022"/>
      <c r="X23" s="1022"/>
      <c r="Y23" s="1022"/>
      <c r="Z23" s="1022"/>
      <c r="AA23" s="1022"/>
      <c r="AB23" s="1022"/>
      <c r="AC23" s="1022"/>
      <c r="AD23" s="1022"/>
      <c r="AE23" s="1022"/>
      <c r="AF23" s="1022"/>
      <c r="AG23" s="1022"/>
      <c r="AH23" s="1022"/>
      <c r="AI23" s="1022"/>
      <c r="AJ23" s="1022"/>
      <c r="AK23" s="1022"/>
      <c r="AL23" s="1022"/>
      <c r="AM23" s="1022"/>
      <c r="AN23" s="1022"/>
      <c r="AO23" s="1022"/>
      <c r="AP23" s="1022"/>
      <c r="AQ23" s="1022"/>
      <c r="AR23" s="1022"/>
      <c r="AS23" s="1022"/>
      <c r="AT23" s="1022"/>
      <c r="AU23" s="1022"/>
      <c r="AV23" s="1023"/>
      <c r="AW23" s="167"/>
    </row>
    <row r="24" spans="1:49" ht="24.75" customHeight="1">
      <c r="A24" s="1024"/>
      <c r="B24" s="1025"/>
      <c r="C24" s="1025"/>
      <c r="D24" s="1025"/>
      <c r="E24" s="1025"/>
      <c r="F24" s="1025"/>
      <c r="G24" s="1025"/>
      <c r="H24" s="1025"/>
      <c r="I24" s="1025"/>
      <c r="J24" s="1025"/>
      <c r="K24" s="1025"/>
      <c r="L24" s="1025"/>
      <c r="M24" s="1025"/>
      <c r="N24" s="1025"/>
      <c r="O24" s="1025"/>
      <c r="P24" s="1025"/>
      <c r="Q24" s="1025"/>
      <c r="R24" s="1025"/>
      <c r="S24" s="1025"/>
      <c r="T24" s="1025"/>
      <c r="U24" s="1025"/>
      <c r="V24" s="1025"/>
      <c r="W24" s="1025"/>
      <c r="X24" s="1025"/>
      <c r="Y24" s="1025"/>
      <c r="Z24" s="1025"/>
      <c r="AA24" s="1025"/>
      <c r="AB24" s="1025"/>
      <c r="AC24" s="1025"/>
      <c r="AD24" s="1025"/>
      <c r="AE24" s="1025"/>
      <c r="AF24" s="1025"/>
      <c r="AG24" s="1025"/>
      <c r="AH24" s="1025"/>
      <c r="AI24" s="1025"/>
      <c r="AJ24" s="1025"/>
      <c r="AK24" s="1025"/>
      <c r="AL24" s="1025"/>
      <c r="AM24" s="1025"/>
      <c r="AN24" s="1025"/>
      <c r="AO24" s="1025"/>
      <c r="AP24" s="1025"/>
      <c r="AQ24" s="1025"/>
      <c r="AR24" s="1025"/>
      <c r="AS24" s="1025"/>
      <c r="AT24" s="1025"/>
      <c r="AU24" s="1025"/>
      <c r="AV24" s="1026"/>
      <c r="AW24" s="168"/>
    </row>
    <row r="25" spans="1:49" ht="31.35" customHeight="1">
      <c r="A25" s="1024"/>
      <c r="B25" s="1025"/>
      <c r="C25" s="1025"/>
      <c r="D25" s="1025"/>
      <c r="E25" s="1025"/>
      <c r="F25" s="1025"/>
      <c r="G25" s="1025"/>
      <c r="H25" s="1025"/>
      <c r="I25" s="1025"/>
      <c r="J25" s="1025"/>
      <c r="K25" s="1025"/>
      <c r="L25" s="1025"/>
      <c r="M25" s="1025"/>
      <c r="N25" s="1025"/>
      <c r="O25" s="1025"/>
      <c r="P25" s="1025"/>
      <c r="Q25" s="1025"/>
      <c r="R25" s="1025"/>
      <c r="S25" s="1025"/>
      <c r="T25" s="1025"/>
      <c r="U25" s="1025"/>
      <c r="V25" s="1025"/>
      <c r="W25" s="1025"/>
      <c r="X25" s="1025"/>
      <c r="Y25" s="1025"/>
      <c r="Z25" s="1025"/>
      <c r="AA25" s="1025"/>
      <c r="AB25" s="1025"/>
      <c r="AC25" s="1025"/>
      <c r="AD25" s="1025"/>
      <c r="AE25" s="1025"/>
      <c r="AF25" s="1025"/>
      <c r="AG25" s="1025"/>
      <c r="AH25" s="1025"/>
      <c r="AI25" s="1025"/>
      <c r="AJ25" s="1025"/>
      <c r="AK25" s="1025"/>
      <c r="AL25" s="1025"/>
      <c r="AM25" s="1025"/>
      <c r="AN25" s="1025"/>
      <c r="AO25" s="1025"/>
      <c r="AP25" s="1025"/>
      <c r="AQ25" s="1025"/>
      <c r="AR25" s="1025"/>
      <c r="AS25" s="1025"/>
      <c r="AT25" s="1025"/>
      <c r="AU25" s="1025"/>
      <c r="AV25" s="1026"/>
      <c r="AW25" s="168"/>
    </row>
    <row r="26" spans="1:49" ht="31.35" customHeight="1">
      <c r="A26" s="1027"/>
      <c r="B26" s="1028"/>
      <c r="C26" s="1028"/>
      <c r="D26" s="1028"/>
      <c r="E26" s="1028"/>
      <c r="F26" s="1028"/>
      <c r="G26" s="1028"/>
      <c r="H26" s="1028"/>
      <c r="I26" s="1028"/>
      <c r="J26" s="1028"/>
      <c r="K26" s="1028"/>
      <c r="L26" s="1028"/>
      <c r="M26" s="1028"/>
      <c r="N26" s="1028"/>
      <c r="O26" s="1028"/>
      <c r="P26" s="1028"/>
      <c r="Q26" s="1028"/>
      <c r="R26" s="1028"/>
      <c r="S26" s="1028"/>
      <c r="T26" s="1028"/>
      <c r="U26" s="1028"/>
      <c r="V26" s="1028"/>
      <c r="W26" s="1028"/>
      <c r="X26" s="1028"/>
      <c r="Y26" s="1028"/>
      <c r="Z26" s="1028"/>
      <c r="AA26" s="1028"/>
      <c r="AB26" s="1028"/>
      <c r="AC26" s="1028"/>
      <c r="AD26" s="1028"/>
      <c r="AE26" s="1028"/>
      <c r="AF26" s="1028"/>
      <c r="AG26" s="1028"/>
      <c r="AH26" s="1028"/>
      <c r="AI26" s="1028"/>
      <c r="AJ26" s="1028"/>
      <c r="AK26" s="1028"/>
      <c r="AL26" s="1028"/>
      <c r="AM26" s="1028"/>
      <c r="AN26" s="1028"/>
      <c r="AO26" s="1028"/>
      <c r="AP26" s="1028"/>
      <c r="AQ26" s="1028"/>
      <c r="AR26" s="1028"/>
      <c r="AS26" s="1028"/>
      <c r="AT26" s="1028"/>
      <c r="AU26" s="1028"/>
      <c r="AV26" s="1029"/>
      <c r="AW26" s="169"/>
    </row>
    <row r="27" spans="1:49" ht="23.2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row>
    <row r="28" spans="1:49" ht="19.7" customHeight="1">
      <c r="A28" s="1030" t="s">
        <v>623</v>
      </c>
      <c r="B28" s="1030"/>
      <c r="C28" s="1030"/>
      <c r="D28" s="1030"/>
      <c r="E28" s="1030"/>
      <c r="F28" s="1030"/>
      <c r="G28" s="1030"/>
      <c r="H28" s="1030"/>
      <c r="I28" s="1030"/>
      <c r="J28" s="1030"/>
      <c r="K28" s="1030"/>
      <c r="L28" s="1030"/>
      <c r="M28" s="1030"/>
      <c r="N28" s="1030"/>
      <c r="O28" s="1030"/>
      <c r="P28" s="1030"/>
      <c r="Q28" s="1030"/>
      <c r="R28" s="1030"/>
      <c r="S28" s="1030"/>
      <c r="T28" s="1030"/>
      <c r="U28" s="1030"/>
      <c r="V28" s="1030"/>
      <c r="W28" s="1030"/>
      <c r="X28" s="1030"/>
      <c r="Y28" s="1030"/>
      <c r="Z28" s="1030"/>
      <c r="AA28" s="1030"/>
      <c r="AB28" s="1030"/>
      <c r="AC28" s="1030"/>
      <c r="AD28" s="1030"/>
      <c r="AE28" s="1030"/>
      <c r="AF28" s="1030"/>
      <c r="AG28" s="1030"/>
      <c r="AH28" s="1030"/>
      <c r="AI28" s="1030"/>
      <c r="AJ28" s="1030"/>
      <c r="AK28" s="1030"/>
      <c r="AL28" s="1030"/>
      <c r="AM28" s="1030"/>
      <c r="AN28" s="1030"/>
      <c r="AO28" s="1030"/>
      <c r="AP28" s="1030"/>
      <c r="AQ28" s="1030"/>
      <c r="AR28" s="1030"/>
      <c r="AS28" s="1030"/>
      <c r="AT28" s="1030"/>
      <c r="AU28" s="1030"/>
      <c r="AV28" s="1030"/>
    </row>
    <row r="29" spans="1:49" ht="19.7" customHeight="1">
      <c r="B29" s="1031" t="s">
        <v>46</v>
      </c>
      <c r="C29" s="1031"/>
      <c r="D29" s="1031"/>
      <c r="E29" s="1031"/>
      <c r="F29" s="1031"/>
      <c r="G29" s="1031"/>
      <c r="H29" s="1031"/>
      <c r="I29" s="1031"/>
      <c r="J29" s="1031"/>
      <c r="K29" s="1031"/>
      <c r="L29" s="1031"/>
      <c r="M29" s="1031"/>
      <c r="N29" s="1031"/>
      <c r="O29" s="1031"/>
      <c r="P29" s="1031"/>
      <c r="Q29" s="1031"/>
      <c r="R29" s="1031"/>
      <c r="S29" s="1031"/>
      <c r="T29" s="1031"/>
      <c r="U29" s="1031"/>
      <c r="V29" s="1031"/>
      <c r="W29" s="1031"/>
      <c r="X29" s="1031"/>
      <c r="Y29" s="1031"/>
      <c r="Z29" s="1031"/>
      <c r="AA29" s="1031"/>
      <c r="AB29" s="1031"/>
      <c r="AC29" s="1031"/>
      <c r="AD29" s="1031"/>
      <c r="AE29" s="1031"/>
      <c r="AF29" s="1031"/>
      <c r="AG29" s="1031"/>
      <c r="AH29" s="1031"/>
      <c r="AI29" s="1031"/>
      <c r="AJ29" s="1031"/>
      <c r="AK29" s="1031"/>
      <c r="AL29" s="1031"/>
      <c r="AM29" s="1031"/>
      <c r="AN29" s="1031"/>
      <c r="AO29" s="1031"/>
      <c r="AP29" s="1031"/>
      <c r="AQ29" s="1031"/>
      <c r="AR29" s="1031"/>
      <c r="AS29" s="1031"/>
      <c r="AT29" s="1031"/>
      <c r="AU29" s="1031"/>
      <c r="AV29" s="1031"/>
    </row>
    <row r="30" spans="1:49" ht="15" customHeight="1"/>
    <row r="31" spans="1:49" ht="26.25" customHeight="1">
      <c r="A31" s="164"/>
      <c r="B31" s="164" t="s">
        <v>47</v>
      </c>
      <c r="C31" s="1020" t="str">
        <f>_xlfn.IFS(入学願書!G48="","",入学願書!G60="",入学願書!G48,TRUE,"①"&amp;入学願書!G48&amp;"; ②"&amp;入学願書!G60)</f>
        <v/>
      </c>
      <c r="D31" s="1020"/>
      <c r="E31" s="1020"/>
      <c r="F31" s="1020"/>
      <c r="G31" s="1020"/>
      <c r="H31" s="1020"/>
      <c r="I31" s="1020"/>
      <c r="J31" s="1020"/>
      <c r="K31" s="1020"/>
      <c r="L31" s="1020"/>
      <c r="M31" s="1020"/>
      <c r="N31" s="1020"/>
      <c r="O31" s="1020"/>
      <c r="P31" s="1020"/>
      <c r="Q31" s="1020"/>
      <c r="R31" s="164" t="s">
        <v>48</v>
      </c>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70"/>
    </row>
    <row r="32" spans="1:49" ht="22.5" customHeight="1">
      <c r="A32" s="1007" t="s">
        <v>625</v>
      </c>
      <c r="B32" s="1007"/>
      <c r="C32" s="1007"/>
      <c r="D32" s="1007"/>
      <c r="E32" s="1007"/>
      <c r="F32" s="1007"/>
      <c r="G32" s="1007"/>
      <c r="H32" s="1007"/>
      <c r="I32" s="1007"/>
      <c r="J32" s="1007"/>
      <c r="K32" s="1007"/>
      <c r="L32" s="1007"/>
      <c r="M32" s="1007"/>
      <c r="N32" s="1007"/>
      <c r="O32" s="1007"/>
      <c r="P32" s="1007"/>
      <c r="Q32" s="1007"/>
      <c r="R32" s="1007"/>
      <c r="S32" s="1007"/>
      <c r="T32" s="1007"/>
      <c r="U32" s="1007"/>
      <c r="V32" s="1007"/>
      <c r="W32" s="1007"/>
      <c r="X32" s="1007"/>
      <c r="Y32" s="1007"/>
      <c r="Z32" s="1007"/>
      <c r="AA32" s="1007"/>
      <c r="AB32" s="1007"/>
      <c r="AC32" s="1007"/>
      <c r="AD32" s="1007"/>
      <c r="AE32" s="1007"/>
      <c r="AF32" s="1007"/>
      <c r="AG32" s="1007"/>
      <c r="AH32" s="1007"/>
      <c r="AI32" s="1007"/>
      <c r="AJ32" s="1007"/>
      <c r="AK32" s="1007"/>
      <c r="AL32" s="1007"/>
      <c r="AM32" s="1007"/>
      <c r="AN32" s="1007"/>
      <c r="AO32" s="1007"/>
      <c r="AP32" s="1007"/>
      <c r="AQ32" s="1007"/>
      <c r="AR32" s="1007"/>
      <c r="AS32" s="1007"/>
      <c r="AT32" s="1007"/>
      <c r="AU32" s="1007"/>
      <c r="AV32" s="1007"/>
      <c r="AW32" s="170"/>
    </row>
    <row r="33" spans="1:49" ht="18.75">
      <c r="A33" s="1007"/>
      <c r="B33" s="1007"/>
      <c r="C33" s="1007"/>
      <c r="D33" s="1007"/>
      <c r="E33" s="1007"/>
      <c r="F33" s="1007"/>
      <c r="G33" s="1007"/>
      <c r="H33" s="1007"/>
      <c r="I33" s="1007"/>
      <c r="J33" s="1007"/>
      <c r="K33" s="1007"/>
      <c r="L33" s="1007"/>
      <c r="M33" s="1007"/>
      <c r="N33" s="1007"/>
      <c r="O33" s="1007"/>
      <c r="P33" s="1007"/>
      <c r="Q33" s="1007"/>
      <c r="R33" s="1007"/>
      <c r="S33" s="1007"/>
      <c r="T33" s="1007"/>
      <c r="U33" s="1007"/>
      <c r="V33" s="1007"/>
      <c r="W33" s="1007"/>
      <c r="X33" s="1007"/>
      <c r="Y33" s="1007"/>
      <c r="Z33" s="1007"/>
      <c r="AA33" s="1007"/>
      <c r="AB33" s="1007"/>
      <c r="AC33" s="1007"/>
      <c r="AD33" s="1007"/>
      <c r="AE33" s="1007"/>
      <c r="AF33" s="1007"/>
      <c r="AG33" s="1007"/>
      <c r="AH33" s="1007"/>
      <c r="AI33" s="1007"/>
      <c r="AJ33" s="1007"/>
      <c r="AK33" s="1007"/>
      <c r="AL33" s="1007"/>
      <c r="AM33" s="1007"/>
      <c r="AN33" s="1007"/>
      <c r="AO33" s="1007"/>
      <c r="AP33" s="1007"/>
      <c r="AQ33" s="1007"/>
      <c r="AR33" s="1007"/>
      <c r="AS33" s="1007"/>
      <c r="AT33" s="1007"/>
      <c r="AU33" s="1007"/>
      <c r="AV33" s="1007"/>
      <c r="AW33" s="170"/>
    </row>
    <row r="34" spans="1:49" ht="18.75">
      <c r="A34" s="1006" t="s">
        <v>624</v>
      </c>
      <c r="B34" s="1006"/>
      <c r="C34" s="1006"/>
      <c r="D34" s="1006"/>
      <c r="E34" s="1006"/>
      <c r="F34" s="1006"/>
      <c r="G34" s="1006"/>
      <c r="H34" s="1006"/>
      <c r="I34" s="1006"/>
      <c r="J34" s="1006"/>
      <c r="K34" s="1006"/>
      <c r="L34" s="1006"/>
      <c r="M34" s="1006"/>
      <c r="N34" s="1006"/>
      <c r="O34" s="1006"/>
      <c r="P34" s="1006"/>
      <c r="Q34" s="1006"/>
      <c r="R34" s="1006"/>
      <c r="S34" s="1006"/>
      <c r="T34" s="1006"/>
      <c r="U34" s="1006"/>
      <c r="V34" s="1006"/>
      <c r="W34" s="1006"/>
      <c r="X34" s="1006"/>
      <c r="Y34" s="1006"/>
      <c r="Z34" s="1006"/>
      <c r="AA34" s="1006"/>
      <c r="AB34" s="1006"/>
      <c r="AC34" s="1006"/>
      <c r="AD34" s="1006"/>
      <c r="AE34" s="1006"/>
      <c r="AF34" s="1006"/>
      <c r="AG34" s="1006"/>
      <c r="AH34" s="1006"/>
      <c r="AI34" s="1006"/>
      <c r="AJ34" s="1006"/>
      <c r="AK34" s="1006"/>
      <c r="AL34" s="1006"/>
      <c r="AM34" s="1006"/>
      <c r="AN34" s="1006"/>
      <c r="AO34" s="1006"/>
      <c r="AP34" s="1006"/>
      <c r="AQ34" s="1006"/>
      <c r="AR34" s="1006"/>
      <c r="AS34" s="1006"/>
      <c r="AT34" s="1006"/>
      <c r="AU34" s="1006"/>
      <c r="AV34" s="1006"/>
    </row>
    <row r="35" spans="1:49" ht="19.7" customHeight="1">
      <c r="A35" s="1006"/>
      <c r="B35" s="1006"/>
      <c r="C35" s="1006"/>
      <c r="D35" s="1006"/>
      <c r="E35" s="1006"/>
      <c r="F35" s="1006"/>
      <c r="G35" s="1006"/>
      <c r="H35" s="1006"/>
      <c r="I35" s="1006"/>
      <c r="J35" s="1006"/>
      <c r="K35" s="1006"/>
      <c r="L35" s="1006"/>
      <c r="M35" s="1006"/>
      <c r="N35" s="1006"/>
      <c r="O35" s="1006"/>
      <c r="P35" s="1006"/>
      <c r="Q35" s="1006"/>
      <c r="R35" s="1006"/>
      <c r="S35" s="1006"/>
      <c r="T35" s="1006"/>
      <c r="U35" s="1006"/>
      <c r="V35" s="1006"/>
      <c r="W35" s="1006"/>
      <c r="X35" s="1006"/>
      <c r="Y35" s="1006"/>
      <c r="Z35" s="1006"/>
      <c r="AA35" s="1006"/>
      <c r="AB35" s="1006"/>
      <c r="AC35" s="1006"/>
      <c r="AD35" s="1006"/>
      <c r="AE35" s="1006"/>
      <c r="AF35" s="1006"/>
      <c r="AG35" s="1006"/>
      <c r="AH35" s="1006"/>
      <c r="AI35" s="1006"/>
      <c r="AJ35" s="1006"/>
      <c r="AK35" s="1006"/>
      <c r="AL35" s="1006"/>
      <c r="AM35" s="1006"/>
      <c r="AN35" s="1006"/>
      <c r="AO35" s="1006"/>
      <c r="AP35" s="1006"/>
      <c r="AQ35" s="1006"/>
      <c r="AR35" s="1006"/>
      <c r="AS35" s="1006"/>
      <c r="AT35" s="1006"/>
      <c r="AU35" s="1006"/>
      <c r="AV35" s="1006"/>
    </row>
    <row r="36" spans="1:49" ht="19.7" customHeight="1">
      <c r="A36" s="171"/>
    </row>
    <row r="37" spans="1:49" ht="18.75">
      <c r="A37" s="1011" t="s">
        <v>45</v>
      </c>
      <c r="B37" s="1012"/>
      <c r="C37" s="1012"/>
      <c r="D37" s="1012"/>
      <c r="E37" s="1012"/>
      <c r="F37" s="1012"/>
      <c r="G37" s="1012"/>
      <c r="H37" s="1012"/>
      <c r="I37" s="1012"/>
      <c r="J37" s="1012"/>
      <c r="K37" s="1012"/>
      <c r="L37" s="1012"/>
      <c r="M37" s="1012"/>
      <c r="N37" s="1012"/>
      <c r="O37" s="1012"/>
      <c r="P37" s="1012"/>
      <c r="Q37" s="1012"/>
      <c r="R37" s="1012"/>
      <c r="S37" s="1012"/>
      <c r="T37" s="1012"/>
      <c r="U37" s="1012"/>
      <c r="V37" s="1012"/>
      <c r="W37" s="1012"/>
      <c r="X37" s="1012"/>
      <c r="Y37" s="1012"/>
      <c r="Z37" s="1012"/>
      <c r="AA37" s="1012"/>
      <c r="AB37" s="1012"/>
      <c r="AC37" s="1012"/>
      <c r="AD37" s="1012"/>
      <c r="AE37" s="1012"/>
      <c r="AF37" s="1012"/>
      <c r="AG37" s="1012"/>
      <c r="AH37" s="1012"/>
      <c r="AI37" s="1012"/>
      <c r="AJ37" s="1012"/>
      <c r="AK37" s="1012"/>
      <c r="AL37" s="1012"/>
      <c r="AM37" s="1012"/>
      <c r="AN37" s="1012"/>
      <c r="AO37" s="1012"/>
      <c r="AP37" s="1012"/>
      <c r="AQ37" s="1012"/>
      <c r="AR37" s="1012"/>
      <c r="AS37" s="1012"/>
      <c r="AT37" s="1012"/>
      <c r="AU37" s="1012"/>
      <c r="AV37" s="1012"/>
    </row>
    <row r="38" spans="1:49" ht="16.5" customHeight="1">
      <c r="A38" s="172"/>
      <c r="B38" s="11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row>
    <row r="39" spans="1:49" ht="16.5" customHeight="1">
      <c r="B39" s="173" t="s">
        <v>49</v>
      </c>
      <c r="C39" s="1010" t="s">
        <v>67</v>
      </c>
      <c r="D39" s="1010"/>
      <c r="E39" s="1010"/>
      <c r="F39" s="1010"/>
      <c r="G39" s="1010"/>
      <c r="H39" s="1010"/>
      <c r="I39" s="174"/>
      <c r="J39" s="174"/>
      <c r="K39" s="1010" t="s">
        <v>68</v>
      </c>
      <c r="L39" s="1010"/>
      <c r="M39" s="1010"/>
      <c r="N39" s="1010"/>
      <c r="O39" s="1010"/>
      <c r="P39" s="1010"/>
      <c r="Q39" s="1010"/>
      <c r="R39" s="1010"/>
      <c r="S39" s="1010"/>
      <c r="T39" s="174"/>
      <c r="V39" s="1008">
        <v>770000</v>
      </c>
      <c r="W39" s="1008"/>
      <c r="X39" s="1008"/>
      <c r="Y39" s="1008"/>
      <c r="Z39" s="1008"/>
      <c r="AA39" s="1008"/>
      <c r="AB39" s="1008"/>
      <c r="AC39" s="1008"/>
      <c r="AD39" s="1008"/>
      <c r="AE39" s="1008"/>
      <c r="AF39" s="1008"/>
      <c r="AG39" s="1008"/>
      <c r="AH39" s="1008"/>
      <c r="AI39" s="1008"/>
      <c r="AJ39" s="1008"/>
      <c r="AK39" s="1008"/>
      <c r="AL39" s="1008"/>
      <c r="AM39" s="1008"/>
      <c r="AN39" s="1008"/>
      <c r="AO39" s="1008"/>
      <c r="AP39" s="1008"/>
      <c r="AQ39" s="1008"/>
      <c r="AR39" s="1008"/>
      <c r="AS39" s="580" t="s">
        <v>50</v>
      </c>
      <c r="AT39" s="580"/>
      <c r="AU39" s="580"/>
      <c r="AV39" s="580"/>
    </row>
    <row r="40" spans="1:49" ht="16.5" customHeight="1">
      <c r="C40" s="1013" t="s">
        <v>642</v>
      </c>
      <c r="D40" s="1013"/>
      <c r="E40" s="1013"/>
      <c r="F40" s="1013"/>
      <c r="G40" s="1013"/>
      <c r="H40" s="1013"/>
      <c r="K40" s="1013" t="s">
        <v>643</v>
      </c>
      <c r="L40" s="1013"/>
      <c r="M40" s="1013"/>
      <c r="N40" s="1013"/>
      <c r="O40" s="1013"/>
      <c r="P40" s="1013"/>
      <c r="Q40" s="1013"/>
      <c r="R40" s="1013"/>
      <c r="S40" s="1013"/>
      <c r="V40" s="1009"/>
      <c r="W40" s="1009"/>
      <c r="X40" s="1009"/>
      <c r="Y40" s="1009"/>
      <c r="Z40" s="1009"/>
      <c r="AA40" s="1009"/>
      <c r="AB40" s="1009"/>
      <c r="AC40" s="1009"/>
      <c r="AD40" s="1009"/>
      <c r="AE40" s="1009"/>
      <c r="AF40" s="1009"/>
      <c r="AG40" s="1009"/>
      <c r="AH40" s="1009"/>
      <c r="AI40" s="1009"/>
      <c r="AJ40" s="1009"/>
      <c r="AK40" s="1009"/>
      <c r="AL40" s="1009"/>
      <c r="AM40" s="1009"/>
      <c r="AN40" s="1009"/>
      <c r="AO40" s="1009"/>
      <c r="AP40" s="1009"/>
      <c r="AQ40" s="1009"/>
      <c r="AR40" s="1009"/>
      <c r="AS40" s="1014" t="s">
        <v>51</v>
      </c>
      <c r="AT40" s="1014"/>
      <c r="AU40" s="1014"/>
      <c r="AV40" s="1014"/>
    </row>
    <row r="42" spans="1:49" ht="16.5" customHeight="1">
      <c r="B42" s="173" t="s">
        <v>52</v>
      </c>
      <c r="C42" s="1010" t="s">
        <v>53</v>
      </c>
      <c r="D42" s="1010"/>
      <c r="E42" s="1010"/>
      <c r="F42" s="1010"/>
      <c r="G42" s="1010"/>
      <c r="H42" s="1010"/>
      <c r="I42" s="174"/>
      <c r="J42" s="174"/>
      <c r="K42" s="1010" t="s">
        <v>54</v>
      </c>
      <c r="L42" s="1010"/>
      <c r="M42" s="1010"/>
      <c r="N42" s="1010"/>
      <c r="O42" s="1010"/>
      <c r="P42" s="1010"/>
      <c r="Q42" s="1010"/>
      <c r="R42" s="1010"/>
      <c r="S42" s="1010"/>
      <c r="V42" s="1015"/>
      <c r="W42" s="1015"/>
      <c r="X42" s="1015"/>
      <c r="Y42" s="1015"/>
      <c r="Z42" s="1015"/>
      <c r="AA42" s="1015"/>
      <c r="AB42" s="1015"/>
      <c r="AC42" s="1015"/>
      <c r="AD42" s="1015"/>
      <c r="AE42" s="1015"/>
      <c r="AF42" s="1015"/>
      <c r="AG42" s="1015"/>
      <c r="AH42" s="1015"/>
      <c r="AI42" s="1015"/>
      <c r="AJ42" s="1015"/>
      <c r="AK42" s="1015"/>
      <c r="AL42" s="1015"/>
      <c r="AM42" s="1015"/>
      <c r="AN42" s="1015"/>
      <c r="AO42" s="1015"/>
      <c r="AP42" s="1015"/>
      <c r="AQ42" s="1015"/>
      <c r="AR42" s="1015"/>
      <c r="AS42" s="580" t="s">
        <v>50</v>
      </c>
      <c r="AT42" s="580"/>
      <c r="AU42" s="580"/>
      <c r="AV42" s="580"/>
    </row>
    <row r="43" spans="1:49" ht="16.5" customHeight="1">
      <c r="C43" s="1013" t="s">
        <v>55</v>
      </c>
      <c r="D43" s="1013"/>
      <c r="E43" s="1013"/>
      <c r="F43" s="1013"/>
      <c r="G43" s="1013"/>
      <c r="H43" s="1013"/>
      <c r="K43" s="1013" t="s">
        <v>56</v>
      </c>
      <c r="L43" s="1013"/>
      <c r="M43" s="1013"/>
      <c r="N43" s="1013"/>
      <c r="O43" s="1013"/>
      <c r="P43" s="1013"/>
      <c r="Q43" s="1013"/>
      <c r="R43" s="1013"/>
      <c r="S43" s="1013"/>
      <c r="V43" s="1016"/>
      <c r="W43" s="1016"/>
      <c r="X43" s="1016"/>
      <c r="Y43" s="1016"/>
      <c r="Z43" s="1016"/>
      <c r="AA43" s="1016"/>
      <c r="AB43" s="1016"/>
      <c r="AC43" s="1016"/>
      <c r="AD43" s="1016"/>
      <c r="AE43" s="1016"/>
      <c r="AF43" s="1016"/>
      <c r="AG43" s="1016"/>
      <c r="AH43" s="1016"/>
      <c r="AI43" s="1016"/>
      <c r="AJ43" s="1016"/>
      <c r="AK43" s="1016"/>
      <c r="AL43" s="1016"/>
      <c r="AM43" s="1016"/>
      <c r="AN43" s="1016"/>
      <c r="AO43" s="1016"/>
      <c r="AP43" s="1016"/>
      <c r="AQ43" s="1016"/>
      <c r="AR43" s="1016"/>
      <c r="AS43" s="1014" t="s">
        <v>51</v>
      </c>
      <c r="AT43" s="1014"/>
      <c r="AU43" s="1014"/>
      <c r="AV43" s="1014"/>
    </row>
    <row r="44" spans="1:49" ht="9.9499999999999993" customHeight="1">
      <c r="C44" s="175"/>
      <c r="D44" s="175"/>
      <c r="E44" s="175"/>
      <c r="F44" s="175"/>
      <c r="G44" s="175"/>
      <c r="H44" s="175"/>
      <c r="K44" s="175"/>
      <c r="L44" s="175"/>
      <c r="M44" s="175"/>
      <c r="N44" s="175"/>
      <c r="O44" s="175"/>
      <c r="P44" s="175"/>
      <c r="Q44" s="175"/>
      <c r="R44" s="175"/>
      <c r="S44" s="175"/>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row>
    <row r="45" spans="1:49" ht="9.9499999999999993" customHeight="1">
      <c r="C45" s="175"/>
      <c r="D45" s="175"/>
      <c r="E45" s="175"/>
      <c r="F45" s="175"/>
      <c r="G45" s="175"/>
      <c r="H45" s="175"/>
      <c r="K45" s="175"/>
      <c r="L45" s="175"/>
      <c r="M45" s="175"/>
      <c r="N45" s="175"/>
      <c r="O45" s="175"/>
      <c r="P45" s="175"/>
      <c r="Q45" s="175"/>
      <c r="R45" s="175"/>
      <c r="S45" s="175"/>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row>
    <row r="46" spans="1:49" ht="23.25" customHeight="1">
      <c r="A46" s="1007" t="s">
        <v>626</v>
      </c>
      <c r="B46" s="1007"/>
      <c r="C46" s="1007"/>
      <c r="D46" s="1007"/>
      <c r="E46" s="1007"/>
      <c r="F46" s="1007"/>
      <c r="G46" s="1007"/>
      <c r="H46" s="1007"/>
      <c r="I46" s="1007"/>
      <c r="J46" s="1007"/>
      <c r="K46" s="1007"/>
      <c r="L46" s="1007"/>
      <c r="M46" s="1007"/>
      <c r="N46" s="1007"/>
      <c r="O46" s="1007"/>
      <c r="P46" s="1007"/>
      <c r="Q46" s="1007"/>
      <c r="R46" s="1007"/>
      <c r="S46" s="1007"/>
      <c r="T46" s="1007"/>
      <c r="U46" s="1007"/>
      <c r="V46" s="1007"/>
      <c r="W46" s="1007"/>
      <c r="X46" s="1007"/>
      <c r="Y46" s="1007"/>
      <c r="Z46" s="1007"/>
      <c r="AA46" s="1007"/>
      <c r="AB46" s="1007"/>
      <c r="AC46" s="1007"/>
      <c r="AD46" s="1007"/>
      <c r="AE46" s="1007"/>
      <c r="AF46" s="1007"/>
      <c r="AG46" s="1007"/>
      <c r="AH46" s="1007"/>
      <c r="AI46" s="1007"/>
      <c r="AJ46" s="1007"/>
      <c r="AK46" s="1007"/>
      <c r="AL46" s="1007"/>
      <c r="AM46" s="1007"/>
      <c r="AN46" s="1007"/>
      <c r="AO46" s="1007"/>
      <c r="AP46" s="1007"/>
      <c r="AQ46" s="1007"/>
      <c r="AR46" s="1007"/>
      <c r="AS46" s="1007"/>
      <c r="AT46" s="1007"/>
      <c r="AU46" s="1007"/>
      <c r="AV46" s="1007"/>
    </row>
    <row r="47" spans="1:49" ht="18.75">
      <c r="A47" s="1007"/>
      <c r="B47" s="1007"/>
      <c r="C47" s="1007"/>
      <c r="D47" s="1007"/>
      <c r="E47" s="1007"/>
      <c r="F47" s="1007"/>
      <c r="G47" s="1007"/>
      <c r="H47" s="1007"/>
      <c r="I47" s="1007"/>
      <c r="J47" s="1007"/>
      <c r="K47" s="1007"/>
      <c r="L47" s="1007"/>
      <c r="M47" s="1007"/>
      <c r="N47" s="1007"/>
      <c r="O47" s="1007"/>
      <c r="P47" s="1007"/>
      <c r="Q47" s="1007"/>
      <c r="R47" s="1007"/>
      <c r="S47" s="1007"/>
      <c r="T47" s="1007"/>
      <c r="U47" s="1007"/>
      <c r="V47" s="1007"/>
      <c r="W47" s="1007"/>
      <c r="X47" s="1007"/>
      <c r="Y47" s="1007"/>
      <c r="Z47" s="1007"/>
      <c r="AA47" s="1007"/>
      <c r="AB47" s="1007"/>
      <c r="AC47" s="1007"/>
      <c r="AD47" s="1007"/>
      <c r="AE47" s="1007"/>
      <c r="AF47" s="1007"/>
      <c r="AG47" s="1007"/>
      <c r="AH47" s="1007"/>
      <c r="AI47" s="1007"/>
      <c r="AJ47" s="1007"/>
      <c r="AK47" s="1007"/>
      <c r="AL47" s="1007"/>
      <c r="AM47" s="1007"/>
      <c r="AN47" s="1007"/>
      <c r="AO47" s="1007"/>
      <c r="AP47" s="1007"/>
      <c r="AQ47" s="1007"/>
      <c r="AR47" s="1007"/>
      <c r="AS47" s="1007"/>
      <c r="AT47" s="1007"/>
      <c r="AU47" s="1007"/>
      <c r="AV47" s="1007"/>
    </row>
    <row r="48" spans="1:49" ht="19.7" customHeight="1">
      <c r="A48" s="1004" t="s">
        <v>627</v>
      </c>
      <c r="B48" s="1004"/>
      <c r="C48" s="1004"/>
      <c r="D48" s="1004"/>
      <c r="E48" s="1004"/>
      <c r="F48" s="1004"/>
      <c r="G48" s="1004"/>
      <c r="H48" s="1004"/>
      <c r="I48" s="1004"/>
      <c r="J48" s="1004"/>
      <c r="K48" s="1004"/>
      <c r="L48" s="1004"/>
      <c r="M48" s="1004"/>
      <c r="N48" s="1004"/>
      <c r="O48" s="1004"/>
      <c r="P48" s="1004"/>
      <c r="Q48" s="1004"/>
      <c r="R48" s="1004"/>
      <c r="S48" s="1004"/>
      <c r="T48" s="1004"/>
      <c r="U48" s="1004"/>
      <c r="V48" s="1004"/>
      <c r="W48" s="1004"/>
      <c r="X48" s="1004"/>
      <c r="Y48" s="1004"/>
      <c r="Z48" s="1004"/>
      <c r="AA48" s="1004"/>
      <c r="AB48" s="1004"/>
      <c r="AC48" s="1004"/>
      <c r="AD48" s="1004"/>
      <c r="AE48" s="1004"/>
      <c r="AF48" s="1004"/>
      <c r="AG48" s="1004"/>
      <c r="AH48" s="1004"/>
      <c r="AI48" s="1004"/>
      <c r="AJ48" s="1004"/>
      <c r="AK48" s="1004"/>
      <c r="AL48" s="1004"/>
      <c r="AM48" s="1004"/>
      <c r="AN48" s="1004"/>
      <c r="AO48" s="1004"/>
      <c r="AP48" s="1004"/>
      <c r="AQ48" s="1004"/>
      <c r="AR48" s="1004"/>
      <c r="AS48" s="1004"/>
      <c r="AT48" s="1004"/>
      <c r="AU48" s="1004"/>
      <c r="AV48" s="1004"/>
    </row>
    <row r="49" spans="1:49" ht="23.25" customHeight="1">
      <c r="A49" s="1005"/>
      <c r="B49" s="1005"/>
      <c r="C49" s="1005"/>
      <c r="D49" s="1005"/>
      <c r="E49" s="1005"/>
      <c r="F49" s="1005"/>
      <c r="G49" s="1005"/>
      <c r="H49" s="1005"/>
      <c r="I49" s="1005"/>
      <c r="J49" s="1005"/>
      <c r="K49" s="1005"/>
      <c r="L49" s="1005"/>
      <c r="M49" s="1005"/>
      <c r="N49" s="1005"/>
      <c r="O49" s="1005"/>
      <c r="P49" s="1005"/>
      <c r="Q49" s="1005"/>
      <c r="R49" s="1005"/>
      <c r="S49" s="1005"/>
      <c r="T49" s="1005"/>
      <c r="U49" s="1005"/>
      <c r="V49" s="1005"/>
      <c r="W49" s="1005"/>
      <c r="X49" s="1005"/>
      <c r="Y49" s="1005"/>
      <c r="Z49" s="1005"/>
      <c r="AA49" s="1005"/>
      <c r="AB49" s="1005"/>
      <c r="AC49" s="1005"/>
      <c r="AD49" s="1005"/>
      <c r="AE49" s="1005"/>
      <c r="AF49" s="1005"/>
      <c r="AG49" s="1005"/>
      <c r="AH49" s="1005"/>
      <c r="AI49" s="1005"/>
      <c r="AJ49" s="1005"/>
      <c r="AK49" s="1005"/>
      <c r="AL49" s="1005"/>
      <c r="AM49" s="1005"/>
      <c r="AN49" s="1005"/>
      <c r="AO49" s="1005"/>
      <c r="AP49" s="1005"/>
      <c r="AQ49" s="1005"/>
      <c r="AR49" s="1005"/>
      <c r="AS49" s="1005"/>
      <c r="AT49" s="1005"/>
      <c r="AU49" s="1005"/>
      <c r="AV49" s="1005"/>
    </row>
    <row r="50" spans="1:49" ht="31.35" customHeight="1">
      <c r="A50" s="1068"/>
      <c r="B50" s="1069"/>
      <c r="C50" s="1069"/>
      <c r="D50" s="1069"/>
      <c r="E50" s="1069"/>
      <c r="F50" s="1069"/>
      <c r="G50" s="1069"/>
      <c r="H50" s="1069"/>
      <c r="I50" s="1069"/>
      <c r="J50" s="1069"/>
      <c r="K50" s="1069"/>
      <c r="L50" s="1069"/>
      <c r="M50" s="1069"/>
      <c r="N50" s="1069"/>
      <c r="O50" s="1069"/>
      <c r="P50" s="1069"/>
      <c r="Q50" s="1069"/>
      <c r="R50" s="1069"/>
      <c r="S50" s="1069"/>
      <c r="T50" s="1069"/>
      <c r="U50" s="1069"/>
      <c r="V50" s="1069"/>
      <c r="W50" s="1069"/>
      <c r="X50" s="1069"/>
      <c r="Y50" s="1069"/>
      <c r="Z50" s="1069"/>
      <c r="AA50" s="1069"/>
      <c r="AB50" s="1069"/>
      <c r="AC50" s="1069"/>
      <c r="AD50" s="1069"/>
      <c r="AE50" s="1069"/>
      <c r="AF50" s="1069"/>
      <c r="AG50" s="1069"/>
      <c r="AH50" s="1069"/>
      <c r="AI50" s="1069"/>
      <c r="AJ50" s="1069"/>
      <c r="AK50" s="1069"/>
      <c r="AL50" s="1069"/>
      <c r="AM50" s="1069"/>
      <c r="AN50" s="1069"/>
      <c r="AO50" s="1069"/>
      <c r="AP50" s="1069"/>
      <c r="AQ50" s="1069"/>
      <c r="AR50" s="1069"/>
      <c r="AS50" s="1069"/>
      <c r="AT50" s="1069"/>
      <c r="AU50" s="1069"/>
      <c r="AV50" s="1070"/>
      <c r="AW50" s="176"/>
    </row>
    <row r="51" spans="1:49" ht="31.35" customHeight="1">
      <c r="A51" s="1071"/>
      <c r="B51" s="1072"/>
      <c r="C51" s="1072"/>
      <c r="D51" s="1072"/>
      <c r="E51" s="1072"/>
      <c r="F51" s="1072"/>
      <c r="G51" s="1072"/>
      <c r="H51" s="1072"/>
      <c r="I51" s="1072"/>
      <c r="J51" s="1072"/>
      <c r="K51" s="1072"/>
      <c r="L51" s="1072"/>
      <c r="M51" s="1072"/>
      <c r="N51" s="1072"/>
      <c r="O51" s="1072"/>
      <c r="P51" s="1072"/>
      <c r="Q51" s="1072"/>
      <c r="R51" s="1072"/>
      <c r="S51" s="1072"/>
      <c r="T51" s="1072"/>
      <c r="U51" s="1072"/>
      <c r="V51" s="1072"/>
      <c r="W51" s="1072"/>
      <c r="X51" s="1072"/>
      <c r="Y51" s="1072"/>
      <c r="Z51" s="1072"/>
      <c r="AA51" s="1072"/>
      <c r="AB51" s="1072"/>
      <c r="AC51" s="1072"/>
      <c r="AD51" s="1072"/>
      <c r="AE51" s="1072"/>
      <c r="AF51" s="1072"/>
      <c r="AG51" s="1072"/>
      <c r="AH51" s="1072"/>
      <c r="AI51" s="1072"/>
      <c r="AJ51" s="1072"/>
      <c r="AK51" s="1072"/>
      <c r="AL51" s="1072"/>
      <c r="AM51" s="1072"/>
      <c r="AN51" s="1072"/>
      <c r="AO51" s="1072"/>
      <c r="AP51" s="1072"/>
      <c r="AQ51" s="1072"/>
      <c r="AR51" s="1072"/>
      <c r="AS51" s="1072"/>
      <c r="AT51" s="1072"/>
      <c r="AU51" s="1072"/>
      <c r="AV51" s="1073"/>
      <c r="AW51" s="177"/>
    </row>
    <row r="52" spans="1:49" ht="19.7" customHeight="1">
      <c r="A52" s="1074"/>
      <c r="B52" s="1075"/>
      <c r="C52" s="1075"/>
      <c r="D52" s="1075"/>
      <c r="E52" s="1075"/>
      <c r="F52" s="1075"/>
      <c r="G52" s="1075"/>
      <c r="H52" s="1075"/>
      <c r="I52" s="1075"/>
      <c r="J52" s="1075"/>
      <c r="K52" s="1075"/>
      <c r="L52" s="1075"/>
      <c r="M52" s="1075"/>
      <c r="N52" s="1075"/>
      <c r="O52" s="1075"/>
      <c r="P52" s="1075"/>
      <c r="Q52" s="1075"/>
      <c r="R52" s="1075"/>
      <c r="S52" s="1075"/>
      <c r="T52" s="1075"/>
      <c r="U52" s="1075"/>
      <c r="V52" s="1075"/>
      <c r="W52" s="1075"/>
      <c r="X52" s="1075"/>
      <c r="Y52" s="1075"/>
      <c r="Z52" s="1075"/>
      <c r="AA52" s="1075"/>
      <c r="AB52" s="1075"/>
      <c r="AC52" s="1075"/>
      <c r="AD52" s="1075"/>
      <c r="AE52" s="1075"/>
      <c r="AF52" s="1075"/>
      <c r="AG52" s="1075"/>
      <c r="AH52" s="1075"/>
      <c r="AI52" s="1075"/>
      <c r="AJ52" s="1075"/>
      <c r="AK52" s="1075"/>
      <c r="AL52" s="1075"/>
      <c r="AM52" s="1075"/>
      <c r="AN52" s="1075"/>
      <c r="AO52" s="1075"/>
      <c r="AP52" s="1075"/>
      <c r="AQ52" s="1075"/>
      <c r="AR52" s="1075"/>
      <c r="AS52" s="1075"/>
      <c r="AT52" s="1075"/>
      <c r="AU52" s="1075"/>
      <c r="AV52" s="1076"/>
      <c r="AW52" s="178"/>
    </row>
    <row r="53" spans="1:49" ht="19.7" customHeight="1">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row>
    <row r="54" spans="1:49" ht="19.7" customHeight="1">
      <c r="A54" s="180"/>
      <c r="B54" s="164" t="s">
        <v>628</v>
      </c>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80"/>
      <c r="AL54" s="180"/>
      <c r="AM54" s="180"/>
      <c r="AN54" s="180"/>
      <c r="AO54" s="180"/>
      <c r="AP54" s="179"/>
      <c r="AQ54" s="179"/>
      <c r="AR54" s="179"/>
      <c r="AS54" s="179"/>
      <c r="AT54" s="179"/>
      <c r="AU54" s="179"/>
      <c r="AV54" s="179"/>
      <c r="AW54" s="179"/>
    </row>
    <row r="55" spans="1:49" ht="19.7" customHeight="1">
      <c r="A55" s="180"/>
      <c r="B55" s="164"/>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80"/>
      <c r="AL55" s="180"/>
      <c r="AM55" s="180"/>
      <c r="AN55" s="180"/>
      <c r="AO55" s="180"/>
      <c r="AP55" s="179"/>
      <c r="AQ55" s="179"/>
      <c r="AR55" s="179"/>
      <c r="AS55" s="179"/>
      <c r="AT55" s="179"/>
      <c r="AU55" s="179"/>
      <c r="AV55" s="179"/>
      <c r="AW55" s="179"/>
    </row>
    <row r="56" spans="1:49" ht="15.75" customHeight="1">
      <c r="AJ56" s="1067"/>
      <c r="AK56" s="1067"/>
      <c r="AL56" s="1067"/>
      <c r="AM56" s="1067"/>
      <c r="AO56" s="1067"/>
      <c r="AP56" s="1067"/>
      <c r="AQ56" s="1067"/>
      <c r="AS56" s="1067"/>
      <c r="AT56" s="1067"/>
      <c r="AU56" s="1067"/>
    </row>
    <row r="57" spans="1:49" ht="16.5" customHeight="1">
      <c r="B57" s="164" t="s">
        <v>57</v>
      </c>
      <c r="C57" s="174"/>
      <c r="D57" s="174"/>
      <c r="E57" s="174"/>
      <c r="F57" s="181" t="s">
        <v>639</v>
      </c>
    </row>
    <row r="59" spans="1:49" ht="17.100000000000001" customHeight="1">
      <c r="F59" s="1061" t="s">
        <v>630</v>
      </c>
      <c r="G59" s="1061"/>
      <c r="H59" s="1061"/>
      <c r="I59" s="1061"/>
      <c r="J59" s="1061"/>
      <c r="K59" s="1061"/>
      <c r="L59" s="1061"/>
      <c r="M59" s="1061"/>
      <c r="N59" s="1062"/>
      <c r="O59" s="1062"/>
      <c r="P59" s="1062"/>
      <c r="Q59" s="1062"/>
      <c r="R59" s="1062"/>
      <c r="S59" s="1062"/>
      <c r="T59" s="1062"/>
      <c r="U59" s="1062"/>
      <c r="V59" s="1062"/>
      <c r="W59" s="1062"/>
      <c r="X59" s="1062"/>
      <c r="Y59" s="1062"/>
      <c r="Z59" s="1062"/>
      <c r="AA59" s="1062"/>
      <c r="AB59" s="1062"/>
      <c r="AC59" s="1062"/>
      <c r="AD59" s="1062"/>
      <c r="AE59" s="1062"/>
      <c r="AF59" s="1062"/>
      <c r="AG59" s="1062"/>
      <c r="AH59" s="1062"/>
      <c r="AI59" s="1062"/>
      <c r="AJ59" s="1062"/>
      <c r="AK59" s="1062"/>
      <c r="AL59" s="1062"/>
      <c r="AM59" s="1062"/>
      <c r="AN59" s="1062"/>
      <c r="AO59" s="1062"/>
      <c r="AP59" s="1062"/>
      <c r="AQ59" s="1062"/>
      <c r="AR59" s="1062"/>
      <c r="AS59" s="1062"/>
      <c r="AT59" s="1062"/>
      <c r="AU59" s="1062"/>
      <c r="AV59" s="1062"/>
    </row>
    <row r="60" spans="1:49" ht="17.100000000000001" customHeight="1">
      <c r="F60" s="1066" t="s">
        <v>629</v>
      </c>
      <c r="G60" s="1066"/>
      <c r="H60" s="1066"/>
      <c r="I60" s="1066"/>
      <c r="J60" s="1066"/>
      <c r="K60" s="1066"/>
      <c r="L60" s="1066"/>
      <c r="M60" s="183"/>
      <c r="N60" s="1063"/>
      <c r="O60" s="1063"/>
      <c r="P60" s="1063"/>
      <c r="Q60" s="1063"/>
      <c r="R60" s="1063"/>
      <c r="S60" s="1063"/>
      <c r="T60" s="1063"/>
      <c r="U60" s="1063"/>
      <c r="V60" s="1063"/>
      <c r="W60" s="1063"/>
      <c r="X60" s="1063"/>
      <c r="Y60" s="1063"/>
      <c r="Z60" s="1063"/>
      <c r="AA60" s="1063"/>
      <c r="AB60" s="1063"/>
      <c r="AC60" s="1063"/>
      <c r="AD60" s="1063"/>
      <c r="AE60" s="1063"/>
      <c r="AF60" s="1063"/>
      <c r="AG60" s="1063"/>
      <c r="AH60" s="1063"/>
      <c r="AI60" s="1063"/>
      <c r="AJ60" s="1063"/>
      <c r="AK60" s="1063"/>
      <c r="AL60" s="1063"/>
      <c r="AM60" s="1063"/>
      <c r="AN60" s="1063"/>
      <c r="AO60" s="1063"/>
      <c r="AP60" s="1063"/>
      <c r="AQ60" s="1063"/>
      <c r="AR60" s="1063"/>
      <c r="AS60" s="1063"/>
      <c r="AT60" s="1063"/>
      <c r="AU60" s="1063"/>
      <c r="AV60" s="1063"/>
    </row>
    <row r="61" spans="1:49" ht="9" customHeight="1">
      <c r="F61" s="184"/>
      <c r="G61" s="184"/>
      <c r="H61" s="184"/>
      <c r="I61" s="184"/>
      <c r="J61" s="184"/>
      <c r="K61" s="184"/>
      <c r="L61" s="184"/>
      <c r="M61" s="183"/>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row>
    <row r="62" spans="1:49" ht="17.100000000000001" customHeight="1">
      <c r="F62" s="1061" t="s">
        <v>632</v>
      </c>
      <c r="G62" s="1061"/>
      <c r="H62" s="1061"/>
      <c r="I62" s="1061"/>
      <c r="J62" s="1061"/>
      <c r="K62" s="1061"/>
      <c r="L62" s="1061"/>
      <c r="M62" s="1061"/>
      <c r="N62" s="1064" t="str">
        <f>_xlfn.IFS(入学願書!G50="","",入学願書!G62="",入学願書!G50,TRUE,"①"&amp;入学願書!G50&amp;"; ②"&amp;入学願書!G62)</f>
        <v/>
      </c>
      <c r="O62" s="1064"/>
      <c r="P62" s="1064"/>
      <c r="Q62" s="1064"/>
      <c r="R62" s="1064"/>
      <c r="S62" s="1064"/>
      <c r="T62" s="1064"/>
      <c r="U62" s="1064"/>
      <c r="V62" s="1064"/>
      <c r="W62" s="1064"/>
      <c r="X62" s="1064"/>
      <c r="Y62" s="1064"/>
      <c r="Z62" s="1064"/>
      <c r="AA62" s="1064"/>
      <c r="AB62" s="1064"/>
      <c r="AC62" s="1064"/>
      <c r="AD62" s="1064"/>
      <c r="AE62" s="1064"/>
      <c r="AF62" s="1064"/>
      <c r="AG62" s="1064"/>
      <c r="AH62" s="1064"/>
      <c r="AI62" s="1064"/>
      <c r="AJ62" s="1064"/>
      <c r="AK62" s="1064"/>
      <c r="AL62" s="1064"/>
      <c r="AM62" s="1064"/>
      <c r="AN62" s="1064"/>
      <c r="AO62" s="1064"/>
      <c r="AP62" s="1064"/>
      <c r="AQ62" s="1064"/>
      <c r="AR62" s="1064"/>
      <c r="AS62" s="1064"/>
      <c r="AT62" s="1064"/>
      <c r="AU62" s="1064"/>
      <c r="AV62" s="1064"/>
    </row>
    <row r="63" spans="1:49" ht="16.5" customHeight="1">
      <c r="F63" s="1066" t="s">
        <v>631</v>
      </c>
      <c r="G63" s="1066"/>
      <c r="H63" s="1066"/>
      <c r="I63" s="1066"/>
      <c r="J63" s="1066"/>
      <c r="K63" s="1066"/>
      <c r="L63" s="1066"/>
      <c r="M63" s="183"/>
      <c r="N63" s="1065"/>
      <c r="O63" s="1065"/>
      <c r="P63" s="1065"/>
      <c r="Q63" s="1065"/>
      <c r="R63" s="1065"/>
      <c r="S63" s="1065"/>
      <c r="T63" s="1065"/>
      <c r="U63" s="1065"/>
      <c r="V63" s="1065"/>
      <c r="W63" s="1065"/>
      <c r="X63" s="1065"/>
      <c r="Y63" s="1065"/>
      <c r="Z63" s="1065"/>
      <c r="AA63" s="1065"/>
      <c r="AB63" s="1065"/>
      <c r="AC63" s="1065"/>
      <c r="AD63" s="1065"/>
      <c r="AE63" s="1065"/>
      <c r="AF63" s="1065"/>
      <c r="AG63" s="1065"/>
      <c r="AH63" s="1065"/>
      <c r="AI63" s="1065"/>
      <c r="AJ63" s="1065"/>
      <c r="AK63" s="1065"/>
      <c r="AL63" s="1065"/>
      <c r="AM63" s="1065"/>
      <c r="AN63" s="1065"/>
      <c r="AO63" s="1065"/>
      <c r="AP63" s="1065"/>
      <c r="AQ63" s="1065"/>
      <c r="AR63" s="1065"/>
      <c r="AS63" s="1065"/>
      <c r="AT63" s="1065"/>
      <c r="AU63" s="1065"/>
      <c r="AV63" s="1065"/>
    </row>
    <row r="64" spans="1:49" ht="9" customHeight="1">
      <c r="F64" s="184"/>
      <c r="G64" s="184"/>
      <c r="H64" s="184"/>
      <c r="I64" s="184"/>
      <c r="J64" s="184"/>
      <c r="K64" s="184"/>
      <c r="L64" s="184"/>
      <c r="M64" s="183"/>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row>
    <row r="65" spans="1:50" ht="17.100000000000001" customHeight="1">
      <c r="F65" s="1061" t="s">
        <v>633</v>
      </c>
      <c r="G65" s="1061"/>
      <c r="H65" s="1061"/>
      <c r="I65" s="1061"/>
      <c r="J65" s="1061"/>
      <c r="K65" s="1061"/>
      <c r="L65" s="1061"/>
      <c r="M65" s="1061"/>
      <c r="N65" s="1081" t="str">
        <f>_xlfn.IFS(入学願書!AI50="","",入学願書!AI62="",入学願書!AI50,TRUE,"①"&amp;入学願書!AI50&amp;"; ②"&amp;入学願書!AI62)</f>
        <v/>
      </c>
      <c r="O65" s="1081"/>
      <c r="P65" s="1081"/>
      <c r="Q65" s="1081"/>
      <c r="R65" s="1081"/>
      <c r="S65" s="1081"/>
      <c r="T65" s="1081"/>
      <c r="U65" s="1081"/>
      <c r="V65" s="1081"/>
      <c r="W65" s="1081"/>
      <c r="X65" s="1081"/>
      <c r="Y65" s="111"/>
      <c r="Z65" s="1059" t="s">
        <v>637</v>
      </c>
      <c r="AA65" s="1059"/>
      <c r="AB65" s="1059"/>
      <c r="AC65" s="1059"/>
      <c r="AD65" s="1059"/>
      <c r="AE65" s="1059"/>
      <c r="AF65" s="1059"/>
      <c r="AG65" s="1059"/>
      <c r="AH65" s="1059"/>
      <c r="AI65" s="1079" t="str">
        <f>_xlfn.IFS(入学願書!V48="","",入学願書!V60="",入学願書!V48,TRUE,"①"&amp;入学願書!V48&amp;"; ②"&amp;入学願書!V60)</f>
        <v/>
      </c>
      <c r="AJ65" s="1079"/>
      <c r="AK65" s="1079"/>
      <c r="AL65" s="1079"/>
      <c r="AM65" s="1079"/>
      <c r="AN65" s="1079"/>
      <c r="AO65" s="1079"/>
      <c r="AP65" s="1079"/>
      <c r="AQ65" s="1079"/>
      <c r="AR65" s="1079"/>
      <c r="AS65" s="1079"/>
      <c r="AT65" s="1079"/>
      <c r="AU65" s="1079"/>
      <c r="AV65" s="1079"/>
    </row>
    <row r="66" spans="1:50" ht="17.100000000000001" customHeight="1">
      <c r="F66" s="1066" t="s">
        <v>634</v>
      </c>
      <c r="G66" s="1066"/>
      <c r="H66" s="1066"/>
      <c r="I66" s="1066"/>
      <c r="J66" s="1066"/>
      <c r="K66" s="1066"/>
      <c r="L66" s="1066"/>
      <c r="M66" s="183"/>
      <c r="N66" s="1082"/>
      <c r="O66" s="1082"/>
      <c r="P66" s="1082"/>
      <c r="Q66" s="1082"/>
      <c r="R66" s="1082"/>
      <c r="S66" s="1082"/>
      <c r="T66" s="1082"/>
      <c r="U66" s="1082"/>
      <c r="V66" s="1082"/>
      <c r="W66" s="1082"/>
      <c r="X66" s="1082"/>
      <c r="Y66" s="186"/>
      <c r="Z66" s="1083" t="s">
        <v>638</v>
      </c>
      <c r="AA66" s="1083"/>
      <c r="AB66" s="1083"/>
      <c r="AC66" s="1083"/>
      <c r="AD66" s="1083"/>
      <c r="AE66" s="1083"/>
      <c r="AF66" s="1083"/>
      <c r="AG66" s="1083"/>
      <c r="AH66" s="1083"/>
      <c r="AI66" s="1020"/>
      <c r="AJ66" s="1020"/>
      <c r="AK66" s="1020"/>
      <c r="AL66" s="1020"/>
      <c r="AM66" s="1020"/>
      <c r="AN66" s="1020"/>
      <c r="AO66" s="1020"/>
      <c r="AP66" s="1020"/>
      <c r="AQ66" s="1020"/>
      <c r="AR66" s="1020"/>
      <c r="AS66" s="1020"/>
      <c r="AT66" s="1020"/>
      <c r="AU66" s="1020"/>
      <c r="AV66" s="1020"/>
      <c r="AW66" s="187"/>
      <c r="AX66" s="188"/>
    </row>
    <row r="67" spans="1:50" ht="17.100000000000001" customHeight="1">
      <c r="F67" s="182"/>
      <c r="G67" s="182"/>
      <c r="H67" s="182"/>
      <c r="I67" s="182"/>
      <c r="J67" s="182"/>
      <c r="K67" s="182"/>
      <c r="L67" s="182"/>
      <c r="M67" s="183"/>
      <c r="N67" s="111"/>
      <c r="O67" s="111"/>
      <c r="P67" s="111"/>
      <c r="Q67" s="111"/>
      <c r="R67" s="111"/>
      <c r="S67" s="111"/>
      <c r="T67" s="111"/>
      <c r="U67" s="111"/>
      <c r="V67" s="111"/>
      <c r="W67" s="111"/>
      <c r="X67" s="111"/>
      <c r="Y67" s="186"/>
      <c r="Z67" s="189"/>
      <c r="AA67" s="189"/>
      <c r="AB67" s="189"/>
      <c r="AC67" s="189"/>
      <c r="AD67" s="189"/>
      <c r="AE67" s="189"/>
      <c r="AF67" s="189"/>
      <c r="AG67" s="190"/>
      <c r="AH67" s="190"/>
      <c r="AI67" s="190"/>
      <c r="AJ67" s="190"/>
      <c r="AK67" s="190"/>
      <c r="AL67" s="190"/>
      <c r="AM67" s="190"/>
      <c r="AN67" s="190"/>
      <c r="AO67" s="190"/>
      <c r="AP67" s="190"/>
      <c r="AQ67" s="190"/>
      <c r="AR67" s="190"/>
      <c r="AS67" s="190"/>
      <c r="AT67" s="190"/>
      <c r="AU67" s="190"/>
      <c r="AV67" s="190"/>
      <c r="AW67" s="188"/>
      <c r="AX67" s="188"/>
    </row>
    <row r="68" spans="1:50" ht="18" customHeight="1">
      <c r="F68" s="1030" t="s">
        <v>635</v>
      </c>
      <c r="G68" s="1030"/>
      <c r="H68" s="1030"/>
      <c r="I68" s="1030"/>
      <c r="J68" s="1030"/>
      <c r="K68" s="1030"/>
      <c r="L68" s="1030"/>
      <c r="N68" s="1077"/>
      <c r="O68" s="1077"/>
      <c r="P68" s="1077"/>
      <c r="Q68" s="1077"/>
      <c r="R68" s="1077"/>
      <c r="S68" s="1077"/>
      <c r="T68" s="1077"/>
      <c r="U68" s="1077"/>
      <c r="V68" s="1077"/>
      <c r="W68" s="1077"/>
      <c r="X68" s="1077"/>
      <c r="Y68" s="1080" t="s">
        <v>58</v>
      </c>
      <c r="Z68" s="1080"/>
      <c r="AA68" s="1080"/>
      <c r="AC68" s="1059" t="s">
        <v>122</v>
      </c>
      <c r="AD68" s="1059"/>
      <c r="AE68" s="1059"/>
      <c r="AF68" s="1059"/>
      <c r="AG68" s="1059"/>
      <c r="AH68" s="1059"/>
      <c r="AI68" s="1089"/>
      <c r="AJ68" s="1089"/>
      <c r="AK68" s="1089"/>
      <c r="AL68" s="1084" t="s">
        <v>120</v>
      </c>
      <c r="AM68" s="1084"/>
      <c r="AN68" s="1087"/>
      <c r="AO68" s="1087"/>
      <c r="AP68" s="1084" t="s">
        <v>119</v>
      </c>
      <c r="AQ68" s="1084"/>
      <c r="AR68" s="1084"/>
      <c r="AS68" s="1089"/>
      <c r="AT68" s="1089"/>
      <c r="AU68" s="1084" t="s">
        <v>118</v>
      </c>
      <c r="AV68" s="1084"/>
      <c r="AW68" s="191"/>
      <c r="AX68" s="191"/>
    </row>
    <row r="69" spans="1:50" ht="18" customHeight="1">
      <c r="F69" s="1066" t="s">
        <v>93</v>
      </c>
      <c r="G69" s="1066"/>
      <c r="H69" s="1066"/>
      <c r="I69" s="1066"/>
      <c r="J69" s="1066"/>
      <c r="K69" s="1066"/>
      <c r="L69" s="1066"/>
      <c r="N69" s="1078"/>
      <c r="O69" s="1078"/>
      <c r="P69" s="1078"/>
      <c r="Q69" s="1078"/>
      <c r="R69" s="1078"/>
      <c r="S69" s="1078"/>
      <c r="T69" s="1078"/>
      <c r="U69" s="1078"/>
      <c r="V69" s="1078"/>
      <c r="W69" s="1078"/>
      <c r="X69" s="1078"/>
      <c r="Y69" s="1080"/>
      <c r="Z69" s="1080"/>
      <c r="AA69" s="1080"/>
      <c r="AC69" s="1031" t="s">
        <v>636</v>
      </c>
      <c r="AD69" s="1031"/>
      <c r="AE69" s="1031"/>
      <c r="AF69" s="1031"/>
      <c r="AG69" s="1031"/>
      <c r="AH69" s="1031"/>
      <c r="AI69" s="1090"/>
      <c r="AJ69" s="1090"/>
      <c r="AK69" s="1090"/>
      <c r="AL69" s="1086" t="s">
        <v>121</v>
      </c>
      <c r="AM69" s="1086"/>
      <c r="AN69" s="1088"/>
      <c r="AO69" s="1088"/>
      <c r="AP69" s="1086" t="s">
        <v>96</v>
      </c>
      <c r="AQ69" s="1086"/>
      <c r="AR69" s="1086"/>
      <c r="AS69" s="1090"/>
      <c r="AT69" s="1090"/>
      <c r="AU69" s="1085" t="s">
        <v>97</v>
      </c>
      <c r="AV69" s="1085"/>
      <c r="AW69" s="111"/>
      <c r="AX69" s="111"/>
    </row>
    <row r="70" spans="1:50" ht="19.7" customHeight="1">
      <c r="A70" s="180"/>
      <c r="B70" s="164"/>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80"/>
      <c r="AL70" s="180"/>
      <c r="AM70" s="180"/>
      <c r="AN70" s="180"/>
      <c r="AO70" s="180"/>
      <c r="AP70" s="179"/>
      <c r="AQ70" s="179"/>
      <c r="AR70" s="179"/>
      <c r="AS70" s="179"/>
      <c r="AT70" s="179"/>
      <c r="AU70" s="179"/>
      <c r="AV70" s="179"/>
      <c r="AW70" s="179"/>
    </row>
    <row r="71" spans="1:50" ht="19.7" customHeight="1">
      <c r="A71" s="180"/>
      <c r="B71" s="164"/>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80"/>
      <c r="AL71" s="180"/>
      <c r="AM71" s="180"/>
      <c r="AN71" s="180"/>
      <c r="AO71" s="180"/>
      <c r="AP71" s="179"/>
      <c r="AQ71" s="179"/>
      <c r="AR71" s="179"/>
      <c r="AS71" s="179"/>
      <c r="AT71" s="179"/>
      <c r="AU71" s="179"/>
      <c r="AV71" s="179"/>
      <c r="AW71" s="179"/>
    </row>
    <row r="72" spans="1:50" ht="19.7" customHeight="1">
      <c r="A72" s="180"/>
      <c r="B72" s="164"/>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80"/>
      <c r="AL72" s="180"/>
      <c r="AM72" s="180"/>
      <c r="AN72" s="180"/>
      <c r="AO72" s="180"/>
      <c r="AP72" s="179"/>
      <c r="AQ72" s="179"/>
      <c r="AR72" s="179"/>
      <c r="AS72" s="179"/>
      <c r="AT72" s="179"/>
      <c r="AU72" s="179"/>
      <c r="AV72" s="179"/>
      <c r="AW72" s="179"/>
    </row>
    <row r="73" spans="1:50" ht="19.7" customHeight="1"/>
    <row r="74" spans="1:50" ht="19.7" customHeight="1">
      <c r="AI74" s="580" t="s">
        <v>645</v>
      </c>
      <c r="AJ74" s="580"/>
      <c r="AK74" s="580"/>
      <c r="AL74" s="580"/>
      <c r="AM74" s="580"/>
      <c r="AN74" s="580"/>
      <c r="AO74" s="580"/>
      <c r="AP74" s="580"/>
      <c r="AQ74" s="580"/>
      <c r="AR74" s="580"/>
      <c r="AS74" s="580"/>
      <c r="AT74" s="580"/>
    </row>
    <row r="75" spans="1:50" ht="16.5" customHeight="1">
      <c r="AI75" s="581" t="s">
        <v>71</v>
      </c>
      <c r="AJ75" s="581"/>
      <c r="AK75" s="581"/>
      <c r="AL75" s="581"/>
      <c r="AM75" s="581"/>
      <c r="AN75" s="581"/>
      <c r="AO75" s="581"/>
      <c r="AP75" s="581"/>
      <c r="AQ75" s="581"/>
      <c r="AR75" s="581"/>
      <c r="AS75" s="581"/>
      <c r="AT75" s="581"/>
      <c r="AU75" s="192"/>
      <c r="AV75" s="192"/>
      <c r="AW75" s="192"/>
      <c r="AX75" s="192"/>
    </row>
    <row r="76" spans="1:50" ht="16.5" customHeight="1">
      <c r="U76" s="193"/>
      <c r="V76" s="193"/>
      <c r="X76" s="194" t="s">
        <v>116</v>
      </c>
      <c r="AI76" s="102"/>
      <c r="AJ76" s="102"/>
      <c r="AK76" s="102"/>
      <c r="AL76" s="103"/>
      <c r="AM76" s="104"/>
      <c r="AN76" s="105"/>
      <c r="AO76" s="105" t="s">
        <v>519</v>
      </c>
      <c r="AP76" s="104"/>
      <c r="AQ76" s="105"/>
      <c r="AR76" s="105"/>
      <c r="AS76" s="105"/>
      <c r="AT76" s="102"/>
      <c r="AU76" s="106"/>
      <c r="AV76" s="106"/>
      <c r="AW76" s="106"/>
    </row>
  </sheetData>
  <sheetProtection algorithmName="SHA-512" hashValue="oqgX8VOigsR72EuWD+0SEPUmf4ZW5qbURWo/Sx0h/uQ1usUVgZARZZjBYhu2ufXfcfoGzUOnTHilTnUduNlIsA==" saltValue="9Z47F8km1aR22M63euAUVw==" spinCount="100000" sheet="1" formatCells="0" formatRows="0" insertRows="0" selectLockedCells="1"/>
  <mergeCells count="80">
    <mergeCell ref="AI75:AT75"/>
    <mergeCell ref="AI74:AT74"/>
    <mergeCell ref="AU68:AV68"/>
    <mergeCell ref="AU69:AV69"/>
    <mergeCell ref="AL68:AM68"/>
    <mergeCell ref="AL69:AM69"/>
    <mergeCell ref="AN68:AO69"/>
    <mergeCell ref="AS68:AT69"/>
    <mergeCell ref="AP68:AR68"/>
    <mergeCell ref="AP69:AR69"/>
    <mergeCell ref="AI68:AK69"/>
    <mergeCell ref="F68:L68"/>
    <mergeCell ref="F69:L69"/>
    <mergeCell ref="N68:X69"/>
    <mergeCell ref="Z65:AH65"/>
    <mergeCell ref="AI65:AV66"/>
    <mergeCell ref="Y68:AA69"/>
    <mergeCell ref="AC68:AH68"/>
    <mergeCell ref="AC69:AH69"/>
    <mergeCell ref="F65:M65"/>
    <mergeCell ref="F66:L66"/>
    <mergeCell ref="N65:X66"/>
    <mergeCell ref="Z66:AH66"/>
    <mergeCell ref="AS42:AT42"/>
    <mergeCell ref="AS43:AT43"/>
    <mergeCell ref="F59:M59"/>
    <mergeCell ref="N59:AV60"/>
    <mergeCell ref="F62:M62"/>
    <mergeCell ref="N62:AV63"/>
    <mergeCell ref="F63:L63"/>
    <mergeCell ref="F60:L60"/>
    <mergeCell ref="AJ56:AM56"/>
    <mergeCell ref="AO56:AQ56"/>
    <mergeCell ref="AS56:AU56"/>
    <mergeCell ref="A50:AV52"/>
    <mergeCell ref="C43:H43"/>
    <mergeCell ref="K43:S43"/>
    <mergeCell ref="AU43:AV43"/>
    <mergeCell ref="A46:AV47"/>
    <mergeCell ref="AN11:AR12"/>
    <mergeCell ref="A14:AV15"/>
    <mergeCell ref="A16:AV17"/>
    <mergeCell ref="A21:AV21"/>
    <mergeCell ref="A22:AV22"/>
    <mergeCell ref="Y11:AC11"/>
    <mergeCell ref="Y12:AC12"/>
    <mergeCell ref="AK11:AM11"/>
    <mergeCell ref="AK12:AM12"/>
    <mergeCell ref="V42:AR43"/>
    <mergeCell ref="AR1:AV1"/>
    <mergeCell ref="A2:AW3"/>
    <mergeCell ref="A4:AV4"/>
    <mergeCell ref="A19:AV19"/>
    <mergeCell ref="C31:Q31"/>
    <mergeCell ref="A23:AV26"/>
    <mergeCell ref="A28:AV28"/>
    <mergeCell ref="B29:AV29"/>
    <mergeCell ref="E9:J9"/>
    <mergeCell ref="E10:J10"/>
    <mergeCell ref="E11:J11"/>
    <mergeCell ref="E12:J12"/>
    <mergeCell ref="K9:AR10"/>
    <mergeCell ref="K11:X12"/>
    <mergeCell ref="AD11:AJ12"/>
    <mergeCell ref="A48:AV49"/>
    <mergeCell ref="A34:AV35"/>
    <mergeCell ref="A32:AV33"/>
    <mergeCell ref="V39:AR40"/>
    <mergeCell ref="C42:H42"/>
    <mergeCell ref="K42:S42"/>
    <mergeCell ref="AU42:AV42"/>
    <mergeCell ref="A37:AV37"/>
    <mergeCell ref="K39:S39"/>
    <mergeCell ref="AU39:AV39"/>
    <mergeCell ref="K40:S40"/>
    <mergeCell ref="AU40:AV40"/>
    <mergeCell ref="C39:H39"/>
    <mergeCell ref="C40:H40"/>
    <mergeCell ref="AS39:AT39"/>
    <mergeCell ref="AS40:AT40"/>
  </mergeCells>
  <phoneticPr fontId="4"/>
  <conditionalFormatting sqref="A23:AV26 V42:AR43 A50:AV52 N59:AV60 N68:X69 AI68:AK69 AN68:AO69 AS68:AT69">
    <cfRule type="notContainsBlanks" dxfId="0" priority="1">
      <formula>LEN(TRIM(A23))&gt;0</formula>
    </cfRule>
  </conditionalFormatting>
  <pageMargins left="0.62992125984251968" right="0.51181102362204722" top="0.35433070866141736" bottom="0.39370078740157483" header="0.23622047244094491" footer="0.23622047244094491"/>
  <pageSetup paperSize="9" scale="6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F311-2151-47D7-8FA3-FE23640F8CD1}">
  <sheetPr codeName="Sheet6"/>
  <dimension ref="A1:BX99"/>
  <sheetViews>
    <sheetView topLeftCell="BN1" zoomScaleNormal="100" workbookViewId="0">
      <selection activeCell="B6" sqref="B6:C7"/>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29.375" style="10" customWidth="1"/>
    <col min="7" max="7" width="13.875" style="15" customWidth="1"/>
    <col min="8" max="9" width="16.125" style="15" customWidth="1"/>
    <col min="10" max="13" width="13.875" style="15" customWidth="1"/>
    <col min="14" max="16" width="18.375" style="15" customWidth="1"/>
    <col min="17" max="18" width="16.125" style="15" customWidth="1"/>
    <col min="19" max="19" width="16" style="15" customWidth="1"/>
    <col min="20" max="20" width="22.625" style="10" customWidth="1"/>
    <col min="21" max="21" width="25" style="10" customWidth="1"/>
    <col min="22" max="22" width="31.5" style="17" customWidth="1"/>
    <col min="23" max="23" width="20.125" style="10" customWidth="1"/>
    <col min="24" max="24" width="20.125" style="20" customWidth="1"/>
    <col min="25" max="42" width="20.125" style="10" customWidth="1"/>
    <col min="43" max="43" width="20.5" style="10" customWidth="1"/>
    <col min="44" max="44" width="19.375" style="10" customWidth="1"/>
    <col min="45" max="46" width="25.625" style="10" customWidth="1"/>
    <col min="47" max="47" width="25.625" style="21" customWidth="1"/>
    <col min="48" max="48" width="32.375" style="10" customWidth="1"/>
    <col min="49" max="49" width="32.625" style="10" customWidth="1"/>
    <col min="50" max="51" width="30.375" style="17" customWidth="1"/>
    <col min="52" max="52" width="32.625" style="10" customWidth="1"/>
    <col min="53" max="54" width="30.375" style="17" customWidth="1"/>
    <col min="55" max="55" width="41.625" style="10" bestFit="1" customWidth="1"/>
    <col min="56" max="56" width="25" style="10" customWidth="1"/>
    <col min="57" max="58" width="25.625" style="17" customWidth="1"/>
    <col min="59" max="60" width="27.25" style="10" bestFit="1" customWidth="1"/>
    <col min="61" max="61" width="29.375" style="10" bestFit="1" customWidth="1"/>
    <col min="62" max="62" width="35" style="10" bestFit="1" customWidth="1"/>
    <col min="63" max="63" width="47.125" style="10" bestFit="1" customWidth="1"/>
    <col min="64" max="67" width="29.375" style="10" bestFit="1" customWidth="1"/>
    <col min="68" max="68" width="31.625" style="10" bestFit="1" customWidth="1"/>
    <col min="69" max="69" width="38.25" style="10" bestFit="1" customWidth="1"/>
    <col min="70" max="70" width="37.125" style="10" bestFit="1" customWidth="1"/>
    <col min="71" max="71" width="45" style="10" bestFit="1" customWidth="1"/>
    <col min="72" max="72" width="48.25" style="10" bestFit="1" customWidth="1"/>
    <col min="73" max="73" width="40.5" style="10" bestFit="1" customWidth="1"/>
    <col min="74" max="74" width="48.25" style="10" bestFit="1" customWidth="1"/>
    <col min="75" max="75" width="41.625" style="10" bestFit="1" customWidth="1"/>
    <col min="76" max="76" width="48.25" style="10" bestFit="1" customWidth="1"/>
    <col min="77" max="16384" width="9" style="10"/>
  </cols>
  <sheetData>
    <row r="1" spans="1:76" s="9" customFormat="1">
      <c r="A1" s="1" t="s">
        <v>123</v>
      </c>
      <c r="B1" s="2" t="s">
        <v>124</v>
      </c>
      <c r="C1" s="1" t="s">
        <v>125</v>
      </c>
      <c r="D1" s="1" t="s">
        <v>126</v>
      </c>
      <c r="E1" s="3" t="s">
        <v>127</v>
      </c>
      <c r="F1" s="5" t="s">
        <v>191</v>
      </c>
      <c r="G1" s="8" t="s">
        <v>192</v>
      </c>
      <c r="H1" s="8" t="s">
        <v>193</v>
      </c>
      <c r="I1" s="8" t="s">
        <v>194</v>
      </c>
      <c r="J1" s="8" t="s">
        <v>195</v>
      </c>
      <c r="K1" s="8" t="s">
        <v>196</v>
      </c>
      <c r="L1" s="8" t="s">
        <v>197</v>
      </c>
      <c r="M1" s="8" t="s">
        <v>198</v>
      </c>
      <c r="N1" s="8" t="s">
        <v>199</v>
      </c>
      <c r="O1" s="8" t="s">
        <v>200</v>
      </c>
      <c r="P1" s="8" t="s">
        <v>201</v>
      </c>
      <c r="Q1" s="8" t="s">
        <v>202</v>
      </c>
      <c r="R1" s="8" t="s">
        <v>203</v>
      </c>
      <c r="S1" s="8" t="s">
        <v>204</v>
      </c>
      <c r="T1" s="5" t="s">
        <v>205</v>
      </c>
      <c r="U1" s="5" t="s">
        <v>206</v>
      </c>
      <c r="V1" s="2" t="s">
        <v>207</v>
      </c>
      <c r="W1" s="7" t="s">
        <v>208</v>
      </c>
      <c r="X1" s="16" t="s">
        <v>209</v>
      </c>
      <c r="Y1" s="5" t="s">
        <v>210</v>
      </c>
      <c r="Z1" s="5" t="s">
        <v>211</v>
      </c>
      <c r="AA1" s="5" t="s">
        <v>212</v>
      </c>
      <c r="AB1" s="5" t="s">
        <v>213</v>
      </c>
      <c r="AC1" s="5" t="s">
        <v>214</v>
      </c>
      <c r="AD1" s="5" t="s">
        <v>215</v>
      </c>
      <c r="AE1" s="5" t="s">
        <v>216</v>
      </c>
      <c r="AF1" s="5" t="s">
        <v>217</v>
      </c>
      <c r="AG1" s="5" t="s">
        <v>218</v>
      </c>
      <c r="AH1" s="5" t="s">
        <v>219</v>
      </c>
      <c r="AI1" s="5" t="s">
        <v>220</v>
      </c>
      <c r="AJ1" s="5" t="s">
        <v>221</v>
      </c>
      <c r="AK1" s="5" t="s">
        <v>222</v>
      </c>
      <c r="AL1" s="5" t="s">
        <v>223</v>
      </c>
      <c r="AM1" s="5" t="s">
        <v>224</v>
      </c>
      <c r="AN1" s="5" t="s">
        <v>225</v>
      </c>
      <c r="AO1" s="5" t="s">
        <v>226</v>
      </c>
      <c r="AP1" s="5" t="s">
        <v>227</v>
      </c>
      <c r="AQ1" s="5" t="s">
        <v>228</v>
      </c>
      <c r="AR1" s="5" t="s">
        <v>229</v>
      </c>
      <c r="AS1" s="5" t="s">
        <v>230</v>
      </c>
      <c r="AT1" s="5" t="s">
        <v>231</v>
      </c>
      <c r="AU1" s="2" t="s">
        <v>232</v>
      </c>
      <c r="AV1" s="5" t="s">
        <v>233</v>
      </c>
      <c r="AW1" s="5" t="s">
        <v>234</v>
      </c>
      <c r="AX1" s="2" t="s">
        <v>235</v>
      </c>
      <c r="AY1" s="2" t="s">
        <v>236</v>
      </c>
      <c r="AZ1" s="5" t="s">
        <v>237</v>
      </c>
      <c r="BA1" s="2" t="s">
        <v>238</v>
      </c>
      <c r="BB1" s="2" t="s">
        <v>239</v>
      </c>
      <c r="BC1" s="5" t="s">
        <v>240</v>
      </c>
      <c r="BD1" s="5" t="s">
        <v>241</v>
      </c>
      <c r="BE1" s="2" t="s">
        <v>242</v>
      </c>
      <c r="BF1" s="2" t="s">
        <v>243</v>
      </c>
      <c r="BG1" s="9" t="s">
        <v>657</v>
      </c>
      <c r="BH1" s="9" t="s">
        <v>658</v>
      </c>
      <c r="BI1" s="9" t="s">
        <v>659</v>
      </c>
      <c r="BJ1" s="9" t="s">
        <v>660</v>
      </c>
      <c r="BK1" s="9" t="s">
        <v>661</v>
      </c>
      <c r="BL1" s="9" t="s">
        <v>662</v>
      </c>
      <c r="BM1" s="9" t="s">
        <v>663</v>
      </c>
      <c r="BN1" s="9" t="s">
        <v>664</v>
      </c>
      <c r="BO1" s="9" t="s">
        <v>665</v>
      </c>
      <c r="BP1" s="9" t="s">
        <v>666</v>
      </c>
      <c r="BQ1" s="9" t="s">
        <v>667</v>
      </c>
      <c r="BR1" s="9" t="s">
        <v>668</v>
      </c>
      <c r="BS1" s="9" t="s">
        <v>669</v>
      </c>
      <c r="BT1" s="9" t="s">
        <v>670</v>
      </c>
      <c r="BU1" s="9" t="s">
        <v>671</v>
      </c>
      <c r="BV1" s="9" t="s">
        <v>672</v>
      </c>
      <c r="BW1" s="9" t="s">
        <v>673</v>
      </c>
      <c r="BX1" s="9" t="s">
        <v>674</v>
      </c>
    </row>
    <row r="2" spans="1:76" s="31" customFormat="1">
      <c r="B2" s="32">
        <f>入学願書!R28</f>
        <v>45296</v>
      </c>
      <c r="C2" s="31">
        <f>入学願書!Q9</f>
        <v>0</v>
      </c>
      <c r="E2" s="33"/>
      <c r="F2" s="31">
        <f>履歴書!AH34</f>
        <v>16</v>
      </c>
      <c r="G2" s="31" t="str">
        <f>IF(履歴書!Y37="卒業                   Graduated","■","")</f>
        <v/>
      </c>
      <c r="H2" s="31" t="str">
        <f>IF(履歴書!Y37="在学中                            In School","■","")</f>
        <v/>
      </c>
      <c r="I2" s="31" t="str">
        <f>IF(履歴書!Y37="休学中               Temporary Absence","■","")</f>
        <v/>
      </c>
      <c r="J2" s="31" t="str">
        <f>IF(履歴書!Y37="中退                Withdrawal","■","")</f>
        <v/>
      </c>
      <c r="K2" s="31" t="str">
        <f>IF(履歴書!A37="大学院（博士）      Doctor","■","")</f>
        <v/>
      </c>
      <c r="L2" s="31" t="str">
        <f>IF(履歴書!A37="大学院（修士）      Master","■","")</f>
        <v/>
      </c>
      <c r="M2" s="31" t="str">
        <f>IF(履歴書!A37="大学          Bachelor","■","")</f>
        <v/>
      </c>
      <c r="N2" s="31" t="str">
        <f>IF(履歴書!A37="大学専科           3-year College","■","")</f>
        <v/>
      </c>
      <c r="O2" s="31" t="str">
        <f>IF(履歴書!A37="専門学校        College","■","")</f>
        <v/>
      </c>
      <c r="P2" s="31" t="str">
        <f>IF(履歴書!A37="高等学校        Senior High School","■","")</f>
        <v/>
      </c>
      <c r="Q2" s="31" t="str">
        <f>IF(履歴書!A37="中学校           Junior High School","■","")</f>
        <v/>
      </c>
      <c r="R2" s="31" t="str">
        <f>IF(履歴書!A37="小学校          Elementary School","■","")</f>
        <v/>
      </c>
      <c r="S2" s="31" t="str">
        <f>IF(履歴書!A37="その他　　　　　　　  　　　　Others","■","")</f>
        <v/>
      </c>
      <c r="T2" s="31" t="str">
        <f>IF(履歴書!F38="","",履歴書!F38)</f>
        <v/>
      </c>
      <c r="U2" s="34">
        <f>履歴書!K37</f>
        <v>0</v>
      </c>
      <c r="V2" s="35">
        <f>履歴書!AF37</f>
        <v>0</v>
      </c>
      <c r="W2" s="36">
        <f>履歴書!K37</f>
        <v>0</v>
      </c>
      <c r="X2" s="37"/>
      <c r="Y2" s="37" t="str">
        <f>IF(履歴書!A49="","",履歴書!A49)</f>
        <v/>
      </c>
      <c r="Z2" s="37" t="str">
        <f>IF(履歴書!E49="","",履歴書!E49)</f>
        <v/>
      </c>
      <c r="AA2" s="38" t="str">
        <f>IF(履歴書!I49="","",履歴書!I49)</f>
        <v/>
      </c>
      <c r="AB2" s="37" t="str">
        <f>IF(履歴書!A50="","",履歴書!A50)</f>
        <v/>
      </c>
      <c r="AC2" s="37" t="str">
        <f>IF(履歴書!E50="","",履歴書!E50)</f>
        <v/>
      </c>
      <c r="AD2" s="38" t="str">
        <f>IF(履歴書!I50="","",履歴書!I50)</f>
        <v/>
      </c>
      <c r="AE2" s="37" t="str">
        <f>IF(履歴書!A51="","",履歴書!A51)</f>
        <v/>
      </c>
      <c r="AF2" s="37" t="str">
        <f>IF(履歴書!E51="","",履歴書!E51)</f>
        <v/>
      </c>
      <c r="AG2" s="38" t="str">
        <f>IF(履歴書!I51="","",履歴書!I51)</f>
        <v/>
      </c>
      <c r="AH2" s="37" t="str">
        <f>IF(履歴書!U49="","",履歴書!U49)</f>
        <v/>
      </c>
      <c r="AI2" s="37" t="str">
        <f>IF(履歴書!X49="","",履歴書!X49)</f>
        <v/>
      </c>
      <c r="AJ2" s="38" t="str">
        <f>IF(履歴書!AA49="","",履歴書!AA49)</f>
        <v/>
      </c>
      <c r="AK2" s="37" t="str">
        <f>IF(履歴書!U50="","",履歴書!U50)</f>
        <v/>
      </c>
      <c r="AL2" s="37" t="str">
        <f>IF(履歴書!X50="","",履歴書!X50)</f>
        <v/>
      </c>
      <c r="AM2" s="38" t="str">
        <f>IF(履歴書!AA50="","",履歴書!AA50)</f>
        <v/>
      </c>
      <c r="AN2" s="37" t="str">
        <f>IF(履歴書!U51="","",履歴書!U51)</f>
        <v/>
      </c>
      <c r="AO2" s="37" t="str">
        <f>IF(履歴書!X51="","",履歴書!X51)</f>
        <v/>
      </c>
      <c r="AP2" s="38" t="str">
        <f>IF(履歴書!AA51="","",履歴書!AA51)</f>
        <v/>
      </c>
      <c r="AR2" s="31" t="str">
        <f>IF(履歴書!J65="","",履歴書!J65&amp;"("&amp;履歴書!AB65&amp;")")</f>
        <v/>
      </c>
      <c r="AS2" s="31" t="str">
        <f>IF(履歴書!AK65="","",履歴書!AK65)</f>
        <v/>
      </c>
      <c r="AU2" s="35"/>
      <c r="AW2" s="31" t="str">
        <f>IF(履歴書!A61="","",履歴書!A61)</f>
        <v/>
      </c>
      <c r="AX2" s="35" t="str">
        <f>IF(履歴書!O61="","",履歴書!O61)</f>
        <v/>
      </c>
      <c r="AY2" s="35" t="str">
        <f>IF(履歴書!T61="","",履歴書!T61)</f>
        <v/>
      </c>
      <c r="AZ2" s="31" t="str">
        <f>IF(履歴書!A62="","",履歴書!A62)</f>
        <v/>
      </c>
      <c r="BA2" s="35" t="str">
        <f>IF(履歴書!O62="","",履歴書!O62)</f>
        <v/>
      </c>
      <c r="BB2" s="35" t="str">
        <f>IF(履歴書!T62="","",履歴書!T62)</f>
        <v/>
      </c>
      <c r="BC2" s="31" t="str">
        <f>IF(履歴書!W61="","","(総学習時間:"&amp;履歴書!W61+履歴書!W62&amp;"時間；実学習時間:"&amp;履歴書!AE61+履歴書!AE62&amp;"時間)")</f>
        <v/>
      </c>
      <c r="BE2" s="35"/>
      <c r="BF2" s="35"/>
      <c r="BG2" s="31">
        <f>IFERROR(VLOOKUP("小学校        Elementary School ",履歴書!$A$19:$AL$32,11,FALSE),"")</f>
        <v>0</v>
      </c>
      <c r="BH2" s="31">
        <f>IFERROR(VLOOKUP("中学校          Junior High School",履歴書!$A$19:$AL$32,11,FALSE),"")</f>
        <v>0</v>
      </c>
      <c r="BI2" s="31">
        <f>IFERROR(VLOOKUP("高等学校        Senior High School",履歴書!$A$19:$AL$32,11,FALSE),"")</f>
        <v>0</v>
      </c>
      <c r="BJ2" s="31" t="str">
        <f>IFERROR(IFERROR(IFERROR(IFERROR(VLOOKUP("大学          Bachelor",履歴書!$A$19:$AL$32,11,FALSE),VLOOKUP("大学専科           3-year College",履歴書!$A$19:$AL$32,11,FALSE)),VLOOKUP("短期大学        Junior College",履歴書!$A$19:$AL$32,11,FALSE)),VLOOKUP("専門学校        College",履歴書!$A$19:$AL$32,11,FALSE)),"")</f>
        <v/>
      </c>
      <c r="BL2" s="32">
        <f>IFERROR(INDEX(履歴書!$A$19:$AL$32,MATCH("小学校        Elementary School ",履歴書!$A$18:$A$32,0),25),"")</f>
        <v>0</v>
      </c>
      <c r="BM2" s="32">
        <f>IFERROR(INDEX(履歴書!$A$19:$AL$32,MATCH("小学校        Elementary School ",履歴書!$A$18:$A$32,0),25),"")</f>
        <v>0</v>
      </c>
      <c r="BN2" s="32">
        <f>IFERROR(INDEX(履歴書!$A$19:$AL$32,MATCH("中学校          Junior High School",履歴書!$A$18:$A$32,0),25),"")</f>
        <v>0</v>
      </c>
      <c r="BO2" s="32">
        <f>IFERROR(INDEX(履歴書!$A$19:$AL$32,MATCH("中学校          Junior High School",履歴書!$A$18:$A$32,0),25),"")</f>
        <v>0</v>
      </c>
      <c r="BP2" s="32">
        <f>IFERROR(INDEX(履歴書!$A$19:$AL$32,MATCH("高等学校        Senior High School",履歴書!$A$18:$A$32,0),25),"")</f>
        <v>0</v>
      </c>
      <c r="BQ2" s="32">
        <f>IFERROR(INDEX(履歴書!$A$19:$AL$32,MATCH("高等学校        Senior High School",履歴書!$A$18:$A$32,0),25),"")</f>
        <v>0</v>
      </c>
      <c r="BR2" s="32" t="str">
        <f>IFERROR(IFERROR(IFERROR(IFERROR(INDEX(履歴書!$A$19:$AL$32,MATCH("専門学校        College",履歴書!$A$18:$A$32,0),25),INDEX(履歴書!$A$19:$AL$32,MATCH("短期大学        Junior College",履歴書!$A$18:$A$32,0),25)),INDEX(履歴書!$A$19:$AL$32,MATCH("大学専科           3-year College",履歴書!$A$18:$A$32,0),25)),INDEX(履歴書!$A$19:$AL$32,MATCH("大学          Bachelor",履歴書!$A$18:$A$32,0),25)),"")</f>
        <v/>
      </c>
      <c r="BS2" s="32" t="str">
        <f>IFERROR(IFERROR(IFERROR(IFERROR(INDEX(履歴書!$A$19:$AL$32,MATCH("専門学校        College",履歴書!$A$18:$A$32,0),31),INDEX(履歴書!$A$19:$AL$32,MATCH("短期大学        Junior College",履歴書!$A$18:$A$32,0),31)),INDEX(履歴書!$A$19:$AL$32,MATCH("大学専科           3-year College",履歴書!$A$18:$A$32,0),31)),INDEX(履歴書!$A$19:$AL$32,MATCH("大学          Bachelor",履歴書!$A$18:$A$32,0),31)),"")</f>
        <v/>
      </c>
    </row>
    <row r="3" spans="1:76">
      <c r="W3" s="19"/>
      <c r="X3" s="19"/>
      <c r="Y3" s="19"/>
      <c r="Z3" s="19"/>
      <c r="AA3" s="20"/>
      <c r="AB3" s="19"/>
      <c r="AC3" s="19"/>
      <c r="AD3" s="20"/>
      <c r="AE3" s="19"/>
      <c r="AF3" s="19"/>
      <c r="AG3" s="20"/>
      <c r="AH3" s="19"/>
      <c r="AI3" s="19"/>
      <c r="AJ3" s="20"/>
      <c r="AK3" s="19"/>
      <c r="AL3" s="19"/>
      <c r="AM3" s="20"/>
      <c r="AN3" s="19"/>
      <c r="AO3" s="19"/>
      <c r="AP3" s="20"/>
    </row>
    <row r="4" spans="1:76">
      <c r="W4" s="19"/>
      <c r="X4" s="19"/>
      <c r="Y4" s="19"/>
      <c r="Z4" s="19"/>
      <c r="AA4" s="20"/>
      <c r="AB4" s="19"/>
      <c r="AC4" s="19"/>
      <c r="AD4" s="20"/>
      <c r="AE4" s="19"/>
      <c r="AF4" s="19"/>
      <c r="AG4" s="20"/>
      <c r="AH4" s="19"/>
      <c r="AI4" s="19"/>
      <c r="AJ4" s="20"/>
      <c r="AK4" s="19"/>
      <c r="AL4" s="19"/>
      <c r="AM4" s="20"/>
      <c r="AN4" s="19"/>
      <c r="AO4" s="19"/>
      <c r="AP4" s="20"/>
    </row>
    <row r="5" spans="1:76">
      <c r="W5" s="19"/>
      <c r="X5" s="19"/>
      <c r="Y5" s="19"/>
      <c r="Z5" s="19"/>
      <c r="AA5" s="20"/>
      <c r="AB5" s="19"/>
      <c r="AC5" s="19"/>
      <c r="AD5" s="20"/>
      <c r="AE5" s="19"/>
      <c r="AF5" s="19"/>
      <c r="AG5" s="20"/>
      <c r="AH5" s="19"/>
      <c r="AI5" s="19"/>
      <c r="AJ5" s="20"/>
      <c r="AK5" s="19"/>
      <c r="AL5" s="19"/>
      <c r="AM5" s="20"/>
      <c r="AN5" s="19"/>
      <c r="AO5" s="19"/>
      <c r="AP5" s="20"/>
    </row>
    <row r="6" spans="1:76">
      <c r="W6" s="19"/>
      <c r="X6" s="19"/>
      <c r="Y6" s="19"/>
      <c r="Z6" s="19"/>
      <c r="AA6" s="20"/>
      <c r="AB6" s="19"/>
      <c r="AC6" s="19"/>
      <c r="AD6" s="20"/>
      <c r="AE6" s="19"/>
      <c r="AF6" s="19"/>
      <c r="AG6" s="20"/>
      <c r="AH6" s="19"/>
      <c r="AI6" s="19"/>
      <c r="AJ6" s="20"/>
      <c r="AK6" s="19"/>
      <c r="AL6" s="19"/>
      <c r="AM6" s="20"/>
      <c r="AN6" s="19"/>
      <c r="AO6" s="19"/>
      <c r="AP6" s="20"/>
    </row>
    <row r="7" spans="1:76">
      <c r="W7" s="19"/>
      <c r="X7" s="19"/>
      <c r="Y7" s="19"/>
      <c r="Z7" s="19"/>
      <c r="AA7" s="20"/>
      <c r="AB7" s="19"/>
      <c r="AC7" s="19"/>
      <c r="AD7" s="20"/>
      <c r="AE7" s="19"/>
      <c r="AF7" s="19"/>
      <c r="AG7" s="20"/>
      <c r="AH7" s="19"/>
      <c r="AI7" s="19"/>
      <c r="AJ7" s="20"/>
      <c r="AK7" s="19"/>
      <c r="AL7" s="19"/>
      <c r="AM7" s="20"/>
      <c r="AN7" s="19"/>
      <c r="AO7" s="19"/>
      <c r="AP7" s="20"/>
    </row>
    <row r="8" spans="1:76">
      <c r="W8" s="19"/>
      <c r="X8" s="19"/>
      <c r="Y8" s="19"/>
      <c r="Z8" s="19"/>
      <c r="AA8" s="20"/>
      <c r="AB8" s="19"/>
      <c r="AC8" s="19"/>
      <c r="AD8" s="20"/>
      <c r="AE8" s="19"/>
      <c r="AF8" s="19"/>
      <c r="AG8" s="20"/>
      <c r="AH8" s="19"/>
      <c r="AI8" s="19"/>
      <c r="AJ8" s="20"/>
      <c r="AK8" s="19"/>
      <c r="AL8" s="19"/>
      <c r="AM8" s="20"/>
      <c r="AN8" s="19"/>
      <c r="AO8" s="19"/>
      <c r="AP8" s="20"/>
    </row>
    <row r="9" spans="1:76">
      <c r="W9" s="19"/>
      <c r="X9" s="19"/>
      <c r="Y9" s="19"/>
      <c r="Z9" s="19"/>
      <c r="AA9" s="20"/>
      <c r="AB9" s="19"/>
      <c r="AC9" s="19"/>
      <c r="AD9" s="20"/>
      <c r="AE9" s="19"/>
      <c r="AF9" s="19"/>
      <c r="AG9" s="20"/>
      <c r="AH9" s="19"/>
      <c r="AI9" s="19"/>
      <c r="AJ9" s="20"/>
      <c r="AK9" s="19"/>
      <c r="AL9" s="19"/>
      <c r="AM9" s="20"/>
      <c r="AN9" s="19"/>
      <c r="AO9" s="19"/>
      <c r="AP9" s="20"/>
    </row>
    <row r="10" spans="1:76">
      <c r="W10" s="19"/>
      <c r="X10" s="19"/>
      <c r="Y10" s="19"/>
      <c r="Z10" s="19"/>
      <c r="AA10" s="20"/>
      <c r="AB10" s="19"/>
      <c r="AC10" s="19"/>
      <c r="AD10" s="20"/>
      <c r="AE10" s="19"/>
      <c r="AF10" s="19"/>
      <c r="AG10" s="20"/>
      <c r="AH10" s="19"/>
      <c r="AI10" s="19"/>
      <c r="AJ10" s="20"/>
      <c r="AK10" s="19"/>
      <c r="AL10" s="19"/>
      <c r="AM10" s="20"/>
      <c r="AN10" s="19"/>
      <c r="AO10" s="19"/>
      <c r="AP10" s="20"/>
    </row>
    <row r="11" spans="1:76">
      <c r="W11" s="19"/>
      <c r="X11" s="19"/>
      <c r="Y11" s="19"/>
      <c r="Z11" s="19"/>
      <c r="AA11" s="20"/>
      <c r="AB11" s="19"/>
      <c r="AC11" s="19"/>
      <c r="AD11" s="20"/>
      <c r="AE11" s="19"/>
      <c r="AF11" s="19"/>
      <c r="AG11" s="20"/>
      <c r="AH11" s="19"/>
      <c r="AI11" s="19"/>
      <c r="AJ11" s="20"/>
      <c r="AK11" s="19"/>
      <c r="AL11" s="19"/>
      <c r="AM11" s="20"/>
      <c r="AN11" s="19"/>
      <c r="AO11" s="19"/>
      <c r="AP11" s="20"/>
    </row>
    <row r="12" spans="1:76">
      <c r="W12" s="19"/>
      <c r="X12" s="19"/>
      <c r="Y12" s="19"/>
      <c r="Z12" s="19"/>
      <c r="AA12" s="20"/>
      <c r="AB12" s="19"/>
      <c r="AC12" s="19"/>
      <c r="AD12" s="20"/>
      <c r="AE12" s="19"/>
      <c r="AF12" s="19"/>
      <c r="AG12" s="20"/>
      <c r="AH12" s="19"/>
      <c r="AI12" s="19"/>
      <c r="AJ12" s="20"/>
      <c r="AK12" s="19"/>
      <c r="AL12" s="19"/>
      <c r="AM12" s="20"/>
      <c r="AN12" s="19"/>
      <c r="AO12" s="19"/>
      <c r="AP12" s="20"/>
    </row>
    <row r="13" spans="1:76">
      <c r="W13" s="19"/>
      <c r="X13" s="19"/>
      <c r="Y13" s="19"/>
      <c r="Z13" s="19"/>
      <c r="AA13" s="20"/>
      <c r="AB13" s="19"/>
      <c r="AC13" s="19"/>
      <c r="AD13" s="20"/>
      <c r="AE13" s="19"/>
      <c r="AF13" s="19"/>
      <c r="AG13" s="20"/>
      <c r="AH13" s="19"/>
      <c r="AI13" s="19"/>
      <c r="AJ13" s="20"/>
      <c r="AK13" s="19"/>
      <c r="AL13" s="19"/>
      <c r="AM13" s="20"/>
      <c r="AN13" s="19"/>
      <c r="AO13" s="19"/>
      <c r="AP13" s="20"/>
    </row>
    <row r="14" spans="1:76">
      <c r="W14" s="19"/>
      <c r="X14" s="19"/>
      <c r="Y14" s="19"/>
      <c r="Z14" s="19"/>
      <c r="AA14" s="20"/>
      <c r="AB14" s="19"/>
      <c r="AC14" s="19"/>
      <c r="AD14" s="20"/>
      <c r="AE14" s="19"/>
      <c r="AF14" s="19"/>
      <c r="AG14" s="20"/>
      <c r="AH14" s="19"/>
      <c r="AI14" s="19"/>
      <c r="AJ14" s="20"/>
      <c r="AK14" s="19"/>
      <c r="AL14" s="19"/>
      <c r="AM14" s="20"/>
      <c r="AN14" s="19"/>
      <c r="AO14" s="19"/>
      <c r="AP14" s="20"/>
    </row>
    <row r="15" spans="1:76">
      <c r="W15" s="19"/>
      <c r="X15" s="19"/>
      <c r="Y15" s="19"/>
      <c r="Z15" s="19"/>
      <c r="AA15" s="20"/>
      <c r="AB15" s="19"/>
      <c r="AC15" s="19"/>
      <c r="AD15" s="20"/>
      <c r="AE15" s="19"/>
      <c r="AF15" s="19"/>
      <c r="AG15" s="20"/>
      <c r="AH15" s="19"/>
      <c r="AI15" s="19"/>
      <c r="AJ15" s="20"/>
      <c r="AK15" s="19"/>
      <c r="AL15" s="19"/>
      <c r="AM15" s="20"/>
      <c r="AN15" s="19"/>
      <c r="AO15" s="19"/>
      <c r="AP15" s="20"/>
    </row>
    <row r="16" spans="1:76">
      <c r="W16" s="19"/>
      <c r="X16" s="19"/>
      <c r="Y16" s="19"/>
      <c r="Z16" s="19"/>
      <c r="AA16" s="20"/>
      <c r="AB16" s="19"/>
      <c r="AC16" s="19"/>
      <c r="AD16" s="20"/>
      <c r="AE16" s="19"/>
      <c r="AF16" s="19"/>
      <c r="AG16" s="20"/>
      <c r="AH16" s="19"/>
      <c r="AI16" s="19"/>
      <c r="AJ16" s="20"/>
      <c r="AK16" s="19"/>
      <c r="AL16" s="19"/>
      <c r="AM16" s="20"/>
      <c r="AN16" s="19"/>
      <c r="AO16" s="19"/>
      <c r="AP16" s="20"/>
    </row>
    <row r="17" spans="23:42">
      <c r="W17" s="19"/>
      <c r="X17" s="19"/>
      <c r="Y17" s="19"/>
      <c r="Z17" s="19"/>
      <c r="AA17" s="20"/>
      <c r="AB17" s="19"/>
      <c r="AC17" s="19"/>
      <c r="AD17" s="20"/>
      <c r="AE17" s="19"/>
      <c r="AF17" s="19"/>
      <c r="AG17" s="20"/>
      <c r="AH17" s="19"/>
      <c r="AI17" s="19"/>
      <c r="AJ17" s="20"/>
      <c r="AK17" s="19"/>
      <c r="AL17" s="19"/>
      <c r="AM17" s="20"/>
      <c r="AN17" s="19"/>
      <c r="AO17" s="19"/>
      <c r="AP17" s="20"/>
    </row>
    <row r="18" spans="23:42">
      <c r="W18" s="19"/>
      <c r="X18" s="19"/>
      <c r="Y18" s="19"/>
      <c r="Z18" s="19"/>
      <c r="AA18" s="20"/>
      <c r="AB18" s="19"/>
      <c r="AC18" s="19"/>
      <c r="AD18" s="20"/>
      <c r="AE18" s="19"/>
      <c r="AF18" s="19"/>
      <c r="AG18" s="20"/>
      <c r="AH18" s="19"/>
      <c r="AI18" s="19"/>
      <c r="AJ18" s="20"/>
      <c r="AK18" s="19"/>
      <c r="AL18" s="19"/>
      <c r="AM18" s="20"/>
      <c r="AN18" s="19"/>
      <c r="AO18" s="19"/>
      <c r="AP18" s="20"/>
    </row>
    <row r="19" spans="23:42">
      <c r="W19" s="19"/>
      <c r="X19" s="19"/>
      <c r="Y19" s="19"/>
      <c r="Z19" s="19"/>
      <c r="AA19" s="20"/>
      <c r="AB19" s="19"/>
      <c r="AC19" s="19"/>
      <c r="AD19" s="20"/>
      <c r="AE19" s="19"/>
      <c r="AF19" s="19"/>
      <c r="AG19" s="20"/>
      <c r="AH19" s="19"/>
      <c r="AI19" s="19"/>
      <c r="AJ19" s="20"/>
      <c r="AK19" s="19"/>
      <c r="AL19" s="19"/>
      <c r="AM19" s="20"/>
      <c r="AN19" s="19"/>
      <c r="AO19" s="19"/>
      <c r="AP19" s="20"/>
    </row>
    <row r="20" spans="23:42">
      <c r="W20" s="19"/>
      <c r="X20" s="19"/>
      <c r="Y20" s="19"/>
      <c r="Z20" s="19"/>
      <c r="AA20" s="20"/>
      <c r="AB20" s="19"/>
      <c r="AC20" s="19"/>
      <c r="AD20" s="20"/>
      <c r="AE20" s="19"/>
      <c r="AF20" s="19"/>
      <c r="AG20" s="20"/>
      <c r="AH20" s="19"/>
      <c r="AI20" s="19"/>
      <c r="AJ20" s="20"/>
      <c r="AK20" s="19"/>
      <c r="AL20" s="19"/>
      <c r="AM20" s="20"/>
      <c r="AN20" s="19"/>
      <c r="AO20" s="19"/>
      <c r="AP20" s="20"/>
    </row>
    <row r="21" spans="23:42">
      <c r="W21" s="19"/>
      <c r="X21" s="19"/>
      <c r="Y21" s="19"/>
      <c r="Z21" s="19"/>
      <c r="AA21" s="20"/>
      <c r="AB21" s="19"/>
      <c r="AC21" s="19"/>
      <c r="AD21" s="20"/>
      <c r="AE21" s="19"/>
      <c r="AF21" s="19"/>
      <c r="AG21" s="20"/>
      <c r="AH21" s="19"/>
      <c r="AI21" s="19"/>
      <c r="AJ21" s="20"/>
      <c r="AK21" s="19"/>
      <c r="AL21" s="19"/>
      <c r="AM21" s="20"/>
      <c r="AN21" s="19"/>
      <c r="AO21" s="19"/>
      <c r="AP21" s="20"/>
    </row>
    <row r="22" spans="23:42">
      <c r="W22" s="19"/>
      <c r="X22" s="19"/>
      <c r="Y22" s="19"/>
      <c r="Z22" s="19"/>
      <c r="AA22" s="20"/>
      <c r="AB22" s="19"/>
      <c r="AC22" s="19"/>
      <c r="AD22" s="20"/>
      <c r="AE22" s="19"/>
      <c r="AF22" s="19"/>
      <c r="AG22" s="20"/>
      <c r="AH22" s="19"/>
      <c r="AI22" s="19"/>
      <c r="AJ22" s="20"/>
      <c r="AK22" s="19"/>
      <c r="AL22" s="19"/>
      <c r="AM22" s="20"/>
      <c r="AN22" s="19"/>
      <c r="AO22" s="19"/>
      <c r="AP22" s="20"/>
    </row>
    <row r="23" spans="23:42">
      <c r="W23" s="19"/>
      <c r="X23" s="19"/>
      <c r="Y23" s="19"/>
      <c r="Z23" s="19"/>
      <c r="AA23" s="20"/>
      <c r="AB23" s="19"/>
      <c r="AC23" s="19"/>
      <c r="AD23" s="20"/>
      <c r="AE23" s="19"/>
      <c r="AF23" s="19"/>
      <c r="AG23" s="20"/>
      <c r="AH23" s="19"/>
      <c r="AI23" s="19"/>
      <c r="AJ23" s="20"/>
      <c r="AK23" s="19"/>
      <c r="AL23" s="19"/>
      <c r="AM23" s="20"/>
      <c r="AN23" s="19"/>
      <c r="AO23" s="19"/>
      <c r="AP23" s="20"/>
    </row>
    <row r="24" spans="23:42">
      <c r="W24" s="19"/>
      <c r="X24" s="19"/>
      <c r="Y24" s="19"/>
      <c r="Z24" s="19"/>
      <c r="AA24" s="20"/>
      <c r="AB24" s="19"/>
      <c r="AC24" s="19"/>
      <c r="AD24" s="20"/>
      <c r="AE24" s="19"/>
      <c r="AF24" s="19"/>
      <c r="AG24" s="20"/>
      <c r="AH24" s="19"/>
      <c r="AI24" s="19"/>
      <c r="AJ24" s="20"/>
      <c r="AK24" s="19"/>
      <c r="AL24" s="19"/>
      <c r="AM24" s="20"/>
      <c r="AN24" s="19"/>
      <c r="AO24" s="19"/>
      <c r="AP24" s="20"/>
    </row>
    <row r="25" spans="23:42">
      <c r="W25" s="19"/>
      <c r="X25" s="19"/>
      <c r="Y25" s="19"/>
      <c r="Z25" s="19"/>
      <c r="AA25" s="20"/>
      <c r="AB25" s="19"/>
      <c r="AC25" s="19"/>
      <c r="AD25" s="20"/>
      <c r="AE25" s="19"/>
      <c r="AF25" s="19"/>
      <c r="AG25" s="20"/>
      <c r="AH25" s="19"/>
      <c r="AI25" s="19"/>
      <c r="AJ25" s="20"/>
      <c r="AK25" s="19"/>
      <c r="AL25" s="19"/>
      <c r="AM25" s="20"/>
      <c r="AN25" s="19"/>
      <c r="AO25" s="19"/>
      <c r="AP25" s="20"/>
    </row>
    <row r="26" spans="23:42">
      <c r="W26" s="19"/>
      <c r="X26" s="19"/>
      <c r="Y26" s="19"/>
      <c r="Z26" s="19"/>
      <c r="AA26" s="20"/>
      <c r="AB26" s="19"/>
      <c r="AC26" s="19"/>
      <c r="AD26" s="20"/>
      <c r="AE26" s="19"/>
      <c r="AF26" s="19"/>
      <c r="AG26" s="20"/>
      <c r="AH26" s="19"/>
      <c r="AI26" s="19"/>
      <c r="AJ26" s="20"/>
      <c r="AK26" s="19"/>
      <c r="AL26" s="19"/>
      <c r="AM26" s="20"/>
      <c r="AN26" s="19"/>
      <c r="AO26" s="19"/>
      <c r="AP26" s="20"/>
    </row>
    <row r="27" spans="23:42">
      <c r="W27" s="19"/>
      <c r="X27" s="19"/>
      <c r="Y27" s="19"/>
      <c r="Z27" s="19"/>
      <c r="AA27" s="20"/>
      <c r="AB27" s="19"/>
      <c r="AC27" s="19"/>
      <c r="AD27" s="20"/>
      <c r="AE27" s="19"/>
      <c r="AF27" s="19"/>
      <c r="AG27" s="20"/>
      <c r="AH27" s="19"/>
      <c r="AI27" s="19"/>
      <c r="AJ27" s="20"/>
      <c r="AK27" s="19"/>
      <c r="AL27" s="19"/>
      <c r="AM27" s="20"/>
      <c r="AN27" s="19"/>
      <c r="AO27" s="19"/>
      <c r="AP27" s="20"/>
    </row>
    <row r="28" spans="23:42">
      <c r="W28" s="19"/>
      <c r="X28" s="19"/>
      <c r="Y28" s="19"/>
      <c r="Z28" s="19"/>
      <c r="AA28" s="20"/>
      <c r="AB28" s="19"/>
      <c r="AC28" s="19"/>
      <c r="AD28" s="20"/>
      <c r="AE28" s="19"/>
      <c r="AF28" s="19"/>
      <c r="AG28" s="20"/>
      <c r="AH28" s="19"/>
      <c r="AI28" s="19"/>
      <c r="AJ28" s="20"/>
      <c r="AK28" s="19"/>
      <c r="AL28" s="19"/>
      <c r="AM28" s="20"/>
      <c r="AN28" s="19"/>
      <c r="AO28" s="19"/>
      <c r="AP28" s="20"/>
    </row>
    <row r="29" spans="23:42">
      <c r="W29" s="19"/>
      <c r="X29" s="19"/>
      <c r="Y29" s="19"/>
      <c r="Z29" s="19"/>
      <c r="AA29" s="20"/>
      <c r="AB29" s="19"/>
      <c r="AC29" s="19"/>
      <c r="AD29" s="20"/>
      <c r="AE29" s="19"/>
      <c r="AF29" s="19"/>
      <c r="AG29" s="20"/>
      <c r="AH29" s="19"/>
      <c r="AI29" s="19"/>
      <c r="AJ29" s="20"/>
      <c r="AK29" s="19"/>
      <c r="AL29" s="19"/>
      <c r="AM29" s="20"/>
      <c r="AN29" s="19"/>
      <c r="AO29" s="19"/>
      <c r="AP29" s="20"/>
    </row>
    <row r="30" spans="23:42">
      <c r="W30" s="19"/>
      <c r="X30" s="19"/>
      <c r="Y30" s="19"/>
      <c r="Z30" s="19"/>
      <c r="AA30" s="20"/>
      <c r="AB30" s="19"/>
      <c r="AC30" s="19"/>
      <c r="AD30" s="20"/>
      <c r="AE30" s="19"/>
      <c r="AF30" s="19"/>
      <c r="AG30" s="20"/>
      <c r="AH30" s="19"/>
      <c r="AI30" s="19"/>
      <c r="AJ30" s="20"/>
      <c r="AK30" s="19"/>
      <c r="AL30" s="19"/>
      <c r="AM30" s="20"/>
      <c r="AN30" s="19"/>
      <c r="AO30" s="19"/>
      <c r="AP30" s="20"/>
    </row>
    <row r="31" spans="23:42">
      <c r="W31" s="19"/>
      <c r="X31" s="19"/>
      <c r="Y31" s="19"/>
      <c r="Z31" s="19"/>
      <c r="AA31" s="20"/>
      <c r="AB31" s="19"/>
      <c r="AC31" s="19"/>
      <c r="AD31" s="20"/>
      <c r="AE31" s="19"/>
      <c r="AF31" s="19"/>
      <c r="AG31" s="20"/>
      <c r="AH31" s="19"/>
      <c r="AI31" s="19"/>
      <c r="AJ31" s="20"/>
      <c r="AK31" s="19"/>
      <c r="AL31" s="19"/>
      <c r="AM31" s="20"/>
      <c r="AN31" s="19"/>
      <c r="AO31" s="19"/>
      <c r="AP31" s="20"/>
    </row>
    <row r="32" spans="23:42">
      <c r="W32" s="19"/>
      <c r="X32" s="19"/>
      <c r="Y32" s="19"/>
      <c r="Z32" s="19"/>
      <c r="AA32" s="20"/>
      <c r="AB32" s="19"/>
      <c r="AC32" s="19"/>
      <c r="AD32" s="20"/>
      <c r="AE32" s="19"/>
      <c r="AF32" s="19"/>
      <c r="AG32" s="20"/>
      <c r="AH32" s="19"/>
      <c r="AI32" s="19"/>
      <c r="AJ32" s="20"/>
      <c r="AK32" s="19"/>
      <c r="AL32" s="19"/>
      <c r="AM32" s="20"/>
      <c r="AN32" s="19"/>
      <c r="AO32" s="19"/>
      <c r="AP32" s="20"/>
    </row>
    <row r="33" spans="23:42">
      <c r="W33" s="19"/>
      <c r="X33" s="19"/>
      <c r="Y33" s="19"/>
      <c r="Z33" s="19"/>
      <c r="AA33" s="20"/>
      <c r="AB33" s="19"/>
      <c r="AC33" s="19"/>
      <c r="AD33" s="20"/>
      <c r="AE33" s="19"/>
      <c r="AF33" s="19"/>
      <c r="AG33" s="20"/>
      <c r="AH33" s="19"/>
      <c r="AI33" s="19"/>
      <c r="AJ33" s="20"/>
      <c r="AK33" s="19"/>
      <c r="AL33" s="19"/>
      <c r="AM33" s="20"/>
      <c r="AN33" s="19"/>
      <c r="AO33" s="19"/>
      <c r="AP33" s="20"/>
    </row>
    <row r="34" spans="23:42">
      <c r="W34" s="19"/>
      <c r="X34" s="19"/>
      <c r="Y34" s="19"/>
      <c r="Z34" s="19"/>
      <c r="AA34" s="20"/>
      <c r="AB34" s="19"/>
      <c r="AC34" s="19"/>
      <c r="AD34" s="20"/>
      <c r="AE34" s="19"/>
      <c r="AF34" s="19"/>
      <c r="AG34" s="20"/>
      <c r="AH34" s="19"/>
      <c r="AI34" s="19"/>
      <c r="AJ34" s="20"/>
      <c r="AK34" s="19"/>
      <c r="AL34" s="19"/>
      <c r="AM34" s="20"/>
      <c r="AN34" s="19"/>
      <c r="AO34" s="19"/>
      <c r="AP34" s="20"/>
    </row>
    <row r="35" spans="23:42">
      <c r="W35" s="19"/>
      <c r="X35" s="19"/>
      <c r="Y35" s="19"/>
      <c r="Z35" s="19"/>
      <c r="AA35" s="20"/>
      <c r="AB35" s="19"/>
      <c r="AC35" s="19"/>
      <c r="AD35" s="20"/>
      <c r="AE35" s="19"/>
      <c r="AF35" s="19"/>
      <c r="AG35" s="20"/>
      <c r="AH35" s="19"/>
      <c r="AI35" s="19"/>
      <c r="AJ35" s="20"/>
      <c r="AK35" s="19"/>
      <c r="AL35" s="19"/>
      <c r="AM35" s="20"/>
      <c r="AN35" s="19"/>
      <c r="AO35" s="19"/>
      <c r="AP35" s="20"/>
    </row>
    <row r="36" spans="23:42">
      <c r="W36" s="19"/>
      <c r="X36" s="19"/>
      <c r="Y36" s="19"/>
      <c r="Z36" s="19"/>
      <c r="AA36" s="20"/>
      <c r="AB36" s="19"/>
      <c r="AC36" s="19"/>
      <c r="AD36" s="20"/>
      <c r="AE36" s="19"/>
      <c r="AF36" s="19"/>
      <c r="AG36" s="20"/>
      <c r="AH36" s="19"/>
      <c r="AI36" s="19"/>
      <c r="AJ36" s="20"/>
      <c r="AK36" s="19"/>
      <c r="AL36" s="19"/>
      <c r="AM36" s="20"/>
      <c r="AN36" s="19"/>
      <c r="AO36" s="19"/>
      <c r="AP36" s="20"/>
    </row>
    <row r="37" spans="23:42">
      <c r="W37" s="19"/>
      <c r="X37" s="19"/>
      <c r="Y37" s="19"/>
      <c r="Z37" s="19"/>
      <c r="AA37" s="20"/>
      <c r="AB37" s="19"/>
      <c r="AC37" s="19"/>
      <c r="AD37" s="20"/>
      <c r="AE37" s="19"/>
      <c r="AF37" s="19"/>
      <c r="AG37" s="20"/>
      <c r="AH37" s="19"/>
      <c r="AI37" s="19"/>
      <c r="AJ37" s="20"/>
      <c r="AK37" s="19"/>
      <c r="AL37" s="19"/>
      <c r="AM37" s="20"/>
      <c r="AN37" s="19"/>
      <c r="AO37" s="19"/>
      <c r="AP37" s="20"/>
    </row>
    <row r="38" spans="23:42">
      <c r="W38" s="19"/>
      <c r="X38" s="19"/>
      <c r="Y38" s="19"/>
      <c r="Z38" s="19"/>
      <c r="AA38" s="20"/>
      <c r="AB38" s="19"/>
      <c r="AC38" s="19"/>
      <c r="AD38" s="20"/>
      <c r="AE38" s="19"/>
      <c r="AF38" s="19"/>
      <c r="AG38" s="20"/>
      <c r="AH38" s="19"/>
      <c r="AI38" s="19"/>
      <c r="AJ38" s="20"/>
      <c r="AK38" s="19"/>
      <c r="AL38" s="19"/>
      <c r="AM38" s="20"/>
      <c r="AN38" s="19"/>
      <c r="AO38" s="19"/>
      <c r="AP38" s="20"/>
    </row>
    <row r="39" spans="23:42">
      <c r="W39" s="19"/>
      <c r="X39" s="19"/>
      <c r="Y39" s="19"/>
      <c r="Z39" s="19"/>
      <c r="AA39" s="20"/>
      <c r="AB39" s="19"/>
      <c r="AC39" s="19"/>
      <c r="AD39" s="20"/>
      <c r="AE39" s="19"/>
      <c r="AF39" s="19"/>
      <c r="AG39" s="20"/>
      <c r="AH39" s="19"/>
      <c r="AI39" s="19"/>
      <c r="AJ39" s="20"/>
      <c r="AK39" s="19"/>
      <c r="AL39" s="19"/>
      <c r="AM39" s="20"/>
      <c r="AN39" s="19"/>
      <c r="AO39" s="19"/>
      <c r="AP39" s="20"/>
    </row>
    <row r="40" spans="23:42">
      <c r="W40" s="19"/>
      <c r="X40" s="19"/>
      <c r="Y40" s="19"/>
      <c r="Z40" s="19"/>
      <c r="AA40" s="20"/>
      <c r="AB40" s="19"/>
      <c r="AC40" s="19"/>
      <c r="AD40" s="20"/>
      <c r="AE40" s="19"/>
      <c r="AF40" s="19"/>
      <c r="AG40" s="20"/>
      <c r="AH40" s="19"/>
      <c r="AI40" s="19"/>
      <c r="AJ40" s="20"/>
      <c r="AK40" s="19"/>
      <c r="AL40" s="19"/>
      <c r="AM40" s="20"/>
      <c r="AN40" s="19"/>
      <c r="AO40" s="19"/>
      <c r="AP40" s="20"/>
    </row>
    <row r="41" spans="23:42">
      <c r="W41" s="19"/>
      <c r="X41" s="19"/>
      <c r="Y41" s="19"/>
      <c r="Z41" s="19"/>
      <c r="AA41" s="20"/>
      <c r="AB41" s="19"/>
      <c r="AC41" s="19"/>
      <c r="AD41" s="20"/>
      <c r="AE41" s="19"/>
      <c r="AF41" s="19"/>
      <c r="AG41" s="20"/>
      <c r="AH41" s="19"/>
      <c r="AI41" s="19"/>
      <c r="AJ41" s="20"/>
      <c r="AK41" s="19"/>
      <c r="AL41" s="19"/>
      <c r="AM41" s="20"/>
      <c r="AN41" s="19"/>
      <c r="AO41" s="19"/>
      <c r="AP41" s="20"/>
    </row>
    <row r="42" spans="23:42">
      <c r="W42" s="19"/>
      <c r="X42" s="19"/>
      <c r="Y42" s="19"/>
      <c r="Z42" s="19"/>
      <c r="AA42" s="20"/>
      <c r="AB42" s="19"/>
      <c r="AC42" s="19"/>
      <c r="AD42" s="20"/>
      <c r="AE42" s="19"/>
      <c r="AF42" s="19"/>
      <c r="AG42" s="20"/>
      <c r="AH42" s="19"/>
      <c r="AI42" s="19"/>
      <c r="AJ42" s="20"/>
      <c r="AK42" s="19"/>
      <c r="AL42" s="19"/>
      <c r="AM42" s="20"/>
      <c r="AN42" s="19"/>
      <c r="AO42" s="19"/>
      <c r="AP42" s="20"/>
    </row>
    <row r="43" spans="23:42">
      <c r="W43" s="19"/>
      <c r="X43" s="19"/>
      <c r="Y43" s="19"/>
      <c r="Z43" s="19"/>
      <c r="AA43" s="20"/>
      <c r="AB43" s="19"/>
      <c r="AC43" s="19"/>
      <c r="AD43" s="20"/>
      <c r="AE43" s="19"/>
      <c r="AF43" s="19"/>
      <c r="AG43" s="20"/>
      <c r="AH43" s="19"/>
      <c r="AI43" s="19"/>
      <c r="AJ43" s="20"/>
      <c r="AK43" s="19"/>
      <c r="AL43" s="19"/>
      <c r="AM43" s="20"/>
      <c r="AN43" s="19"/>
      <c r="AO43" s="19"/>
      <c r="AP43" s="20"/>
    </row>
    <row r="44" spans="23:42">
      <c r="W44" s="19"/>
      <c r="X44" s="19"/>
      <c r="Y44" s="19"/>
      <c r="Z44" s="19"/>
      <c r="AA44" s="20"/>
      <c r="AB44" s="19"/>
      <c r="AC44" s="19"/>
      <c r="AD44" s="20"/>
      <c r="AE44" s="19"/>
      <c r="AF44" s="19"/>
      <c r="AG44" s="20"/>
      <c r="AH44" s="19"/>
      <c r="AI44" s="19"/>
      <c r="AJ44" s="20"/>
      <c r="AK44" s="19"/>
      <c r="AL44" s="19"/>
      <c r="AM44" s="20"/>
      <c r="AN44" s="19"/>
      <c r="AO44" s="19"/>
      <c r="AP44" s="20"/>
    </row>
    <row r="45" spans="23:42">
      <c r="W45" s="19"/>
      <c r="X45" s="19"/>
      <c r="Y45" s="19"/>
      <c r="Z45" s="19"/>
      <c r="AA45" s="20"/>
      <c r="AB45" s="19"/>
      <c r="AC45" s="19"/>
      <c r="AD45" s="20"/>
      <c r="AE45" s="19"/>
      <c r="AF45" s="19"/>
      <c r="AG45" s="20"/>
      <c r="AH45" s="19"/>
      <c r="AI45" s="19"/>
      <c r="AJ45" s="20"/>
      <c r="AK45" s="19"/>
      <c r="AL45" s="19"/>
      <c r="AM45" s="20"/>
      <c r="AN45" s="19"/>
      <c r="AO45" s="19"/>
      <c r="AP45" s="20"/>
    </row>
    <row r="46" spans="23:42">
      <c r="W46" s="19"/>
      <c r="X46" s="19"/>
      <c r="Y46" s="19"/>
      <c r="Z46" s="19"/>
      <c r="AA46" s="20"/>
      <c r="AB46" s="19"/>
      <c r="AC46" s="19"/>
      <c r="AD46" s="20"/>
      <c r="AE46" s="19"/>
      <c r="AF46" s="19"/>
      <c r="AG46" s="20"/>
      <c r="AH46" s="19"/>
      <c r="AI46" s="19"/>
      <c r="AJ46" s="20"/>
      <c r="AK46" s="19"/>
      <c r="AL46" s="19"/>
      <c r="AM46" s="20"/>
      <c r="AN46" s="19"/>
      <c r="AO46" s="19"/>
      <c r="AP46" s="20"/>
    </row>
    <row r="47" spans="23:42">
      <c r="W47" s="19"/>
      <c r="X47" s="19"/>
      <c r="Y47" s="19"/>
      <c r="Z47" s="19"/>
      <c r="AA47" s="20"/>
      <c r="AB47" s="19"/>
      <c r="AC47" s="19"/>
      <c r="AD47" s="20"/>
      <c r="AE47" s="19"/>
      <c r="AF47" s="19"/>
      <c r="AG47" s="20"/>
      <c r="AH47" s="19"/>
      <c r="AI47" s="19"/>
      <c r="AJ47" s="20"/>
      <c r="AK47" s="19"/>
      <c r="AL47" s="19"/>
      <c r="AM47" s="20"/>
      <c r="AN47" s="19"/>
      <c r="AO47" s="19"/>
      <c r="AP47" s="20"/>
    </row>
    <row r="48" spans="23:42">
      <c r="W48" s="19"/>
      <c r="X48" s="19"/>
      <c r="Y48" s="19"/>
      <c r="Z48" s="19"/>
      <c r="AA48" s="20"/>
      <c r="AB48" s="19"/>
      <c r="AC48" s="19"/>
      <c r="AD48" s="20"/>
      <c r="AE48" s="19"/>
      <c r="AF48" s="19"/>
      <c r="AG48" s="20"/>
      <c r="AH48" s="19"/>
      <c r="AI48" s="19"/>
      <c r="AJ48" s="20"/>
      <c r="AK48" s="19"/>
      <c r="AL48" s="19"/>
      <c r="AM48" s="20"/>
      <c r="AN48" s="19"/>
      <c r="AO48" s="19"/>
      <c r="AP48" s="20"/>
    </row>
    <row r="49" spans="23:42">
      <c r="W49" s="19"/>
      <c r="X49" s="19"/>
      <c r="Y49" s="19"/>
      <c r="Z49" s="19"/>
      <c r="AA49" s="20"/>
      <c r="AB49" s="19"/>
      <c r="AC49" s="19"/>
      <c r="AD49" s="20"/>
      <c r="AE49" s="19"/>
      <c r="AF49" s="19"/>
      <c r="AG49" s="20"/>
      <c r="AH49" s="19"/>
      <c r="AI49" s="19"/>
      <c r="AJ49" s="20"/>
      <c r="AK49" s="19"/>
      <c r="AL49" s="19"/>
      <c r="AM49" s="20"/>
      <c r="AN49" s="19"/>
      <c r="AO49" s="19"/>
      <c r="AP49" s="20"/>
    </row>
    <row r="50" spans="23:42">
      <c r="W50" s="19"/>
      <c r="X50" s="19"/>
      <c r="Y50" s="19"/>
      <c r="Z50" s="19"/>
      <c r="AA50" s="20"/>
      <c r="AB50" s="19"/>
      <c r="AC50" s="19"/>
      <c r="AD50" s="20"/>
      <c r="AE50" s="19"/>
      <c r="AF50" s="19"/>
      <c r="AG50" s="20"/>
      <c r="AH50" s="19"/>
      <c r="AI50" s="19"/>
      <c r="AJ50" s="20"/>
      <c r="AK50" s="19"/>
      <c r="AL50" s="19"/>
      <c r="AM50" s="20"/>
      <c r="AN50" s="19"/>
      <c r="AO50" s="19"/>
      <c r="AP50" s="20"/>
    </row>
    <row r="51" spans="23:42">
      <c r="W51" s="19"/>
      <c r="X51" s="19"/>
      <c r="Y51" s="19"/>
      <c r="Z51" s="19"/>
      <c r="AA51" s="20"/>
      <c r="AB51" s="19"/>
      <c r="AC51" s="19"/>
      <c r="AD51" s="20"/>
      <c r="AE51" s="19"/>
      <c r="AF51" s="19"/>
      <c r="AG51" s="20"/>
      <c r="AH51" s="19"/>
      <c r="AI51" s="19"/>
      <c r="AJ51" s="20"/>
      <c r="AK51" s="19"/>
      <c r="AL51" s="19"/>
      <c r="AM51" s="20"/>
      <c r="AN51" s="19"/>
      <c r="AO51" s="19"/>
      <c r="AP51" s="20"/>
    </row>
    <row r="52" spans="23:42">
      <c r="W52" s="19"/>
      <c r="X52" s="19"/>
      <c r="Y52" s="19"/>
      <c r="Z52" s="19"/>
      <c r="AA52" s="20"/>
      <c r="AB52" s="19"/>
      <c r="AC52" s="19"/>
      <c r="AD52" s="20"/>
      <c r="AE52" s="19"/>
      <c r="AF52" s="19"/>
      <c r="AG52" s="20"/>
      <c r="AH52" s="19"/>
      <c r="AI52" s="19"/>
      <c r="AJ52" s="20"/>
      <c r="AK52" s="19"/>
      <c r="AL52" s="19"/>
      <c r="AM52" s="20"/>
      <c r="AN52" s="19"/>
      <c r="AO52" s="19"/>
      <c r="AP52" s="20"/>
    </row>
    <row r="53" spans="23:42">
      <c r="W53" s="19"/>
      <c r="X53" s="19"/>
      <c r="Y53" s="19"/>
      <c r="Z53" s="19"/>
      <c r="AA53" s="20"/>
      <c r="AB53" s="19"/>
      <c r="AC53" s="19"/>
      <c r="AD53" s="20"/>
      <c r="AE53" s="19"/>
      <c r="AF53" s="19"/>
      <c r="AG53" s="20"/>
      <c r="AH53" s="19"/>
      <c r="AI53" s="19"/>
      <c r="AJ53" s="20"/>
      <c r="AK53" s="19"/>
      <c r="AL53" s="19"/>
      <c r="AM53" s="20"/>
      <c r="AN53" s="19"/>
      <c r="AO53" s="19"/>
      <c r="AP53" s="20"/>
    </row>
    <row r="54" spans="23:42">
      <c r="W54" s="19"/>
      <c r="X54" s="19"/>
      <c r="Y54" s="19"/>
      <c r="Z54" s="19"/>
      <c r="AA54" s="20"/>
      <c r="AB54" s="19"/>
      <c r="AC54" s="19"/>
      <c r="AD54" s="20"/>
      <c r="AE54" s="19"/>
      <c r="AF54" s="19"/>
      <c r="AG54" s="20"/>
      <c r="AH54" s="19"/>
      <c r="AI54" s="19"/>
      <c r="AJ54" s="20"/>
      <c r="AK54" s="19"/>
      <c r="AL54" s="19"/>
      <c r="AM54" s="20"/>
      <c r="AN54" s="19"/>
      <c r="AO54" s="19"/>
      <c r="AP54" s="20"/>
    </row>
    <row r="55" spans="23:42">
      <c r="W55" s="19"/>
      <c r="X55" s="19"/>
      <c r="Y55" s="19"/>
      <c r="Z55" s="19"/>
      <c r="AA55" s="20"/>
      <c r="AB55" s="19"/>
      <c r="AC55" s="19"/>
      <c r="AD55" s="20"/>
      <c r="AE55" s="19"/>
      <c r="AF55" s="19"/>
      <c r="AG55" s="20"/>
      <c r="AH55" s="19"/>
      <c r="AI55" s="19"/>
      <c r="AJ55" s="20"/>
      <c r="AK55" s="19"/>
      <c r="AL55" s="19"/>
      <c r="AM55" s="20"/>
      <c r="AN55" s="19"/>
      <c r="AO55" s="19"/>
      <c r="AP55" s="20"/>
    </row>
    <row r="56" spans="23:42">
      <c r="W56" s="19"/>
      <c r="X56" s="19"/>
      <c r="Y56" s="19"/>
      <c r="Z56" s="19"/>
      <c r="AA56" s="20"/>
      <c r="AB56" s="19"/>
      <c r="AC56" s="19"/>
      <c r="AD56" s="20"/>
      <c r="AE56" s="19"/>
      <c r="AF56" s="19"/>
      <c r="AG56" s="20"/>
      <c r="AH56" s="19"/>
      <c r="AI56" s="19"/>
      <c r="AJ56" s="20"/>
      <c r="AK56" s="19"/>
      <c r="AL56" s="19"/>
      <c r="AM56" s="20"/>
      <c r="AN56" s="19"/>
      <c r="AO56" s="19"/>
      <c r="AP56" s="20"/>
    </row>
    <row r="57" spans="23:42">
      <c r="W57" s="19"/>
      <c r="X57" s="19"/>
      <c r="Y57" s="19"/>
      <c r="Z57" s="19"/>
      <c r="AA57" s="20"/>
      <c r="AB57" s="19"/>
      <c r="AC57" s="19"/>
      <c r="AD57" s="20"/>
      <c r="AE57" s="19"/>
      <c r="AF57" s="19"/>
      <c r="AG57" s="20"/>
      <c r="AH57" s="19"/>
      <c r="AI57" s="19"/>
      <c r="AJ57" s="20"/>
      <c r="AK57" s="19"/>
      <c r="AL57" s="19"/>
      <c r="AM57" s="20"/>
      <c r="AN57" s="19"/>
      <c r="AO57" s="19"/>
      <c r="AP57" s="20"/>
    </row>
    <row r="58" spans="23:42">
      <c r="W58" s="19"/>
      <c r="X58" s="19"/>
      <c r="Y58" s="19"/>
      <c r="Z58" s="19"/>
      <c r="AA58" s="20"/>
      <c r="AB58" s="19"/>
      <c r="AC58" s="19"/>
      <c r="AD58" s="20"/>
      <c r="AE58" s="19"/>
      <c r="AF58" s="19"/>
      <c r="AG58" s="20"/>
      <c r="AH58" s="19"/>
      <c r="AI58" s="19"/>
      <c r="AJ58" s="20"/>
      <c r="AK58" s="19"/>
      <c r="AL58" s="19"/>
      <c r="AM58" s="20"/>
      <c r="AN58" s="19"/>
      <c r="AO58" s="19"/>
      <c r="AP58" s="20"/>
    </row>
    <row r="59" spans="23:42">
      <c r="W59" s="19"/>
      <c r="X59" s="19"/>
      <c r="Y59" s="19"/>
      <c r="Z59" s="19"/>
      <c r="AA59" s="20"/>
      <c r="AB59" s="19"/>
      <c r="AC59" s="19"/>
      <c r="AD59" s="20"/>
      <c r="AE59" s="19"/>
      <c r="AF59" s="19"/>
      <c r="AG59" s="20"/>
      <c r="AH59" s="19"/>
      <c r="AI59" s="19"/>
      <c r="AJ59" s="20"/>
      <c r="AK59" s="19"/>
      <c r="AL59" s="19"/>
      <c r="AM59" s="20"/>
      <c r="AN59" s="19"/>
      <c r="AO59" s="19"/>
      <c r="AP59" s="20"/>
    </row>
    <row r="60" spans="23:42">
      <c r="W60" s="19"/>
      <c r="X60" s="19"/>
      <c r="Y60" s="19"/>
      <c r="Z60" s="19"/>
      <c r="AA60" s="20"/>
      <c r="AB60" s="19"/>
      <c r="AC60" s="19"/>
      <c r="AD60" s="20"/>
      <c r="AE60" s="19"/>
      <c r="AF60" s="19"/>
      <c r="AG60" s="20"/>
      <c r="AH60" s="19"/>
      <c r="AI60" s="19"/>
      <c r="AJ60" s="20"/>
      <c r="AK60" s="19"/>
      <c r="AL60" s="19"/>
      <c r="AM60" s="20"/>
      <c r="AN60" s="19"/>
      <c r="AO60" s="19"/>
      <c r="AP60" s="20"/>
    </row>
    <row r="61" spans="23:42">
      <c r="W61" s="19"/>
      <c r="X61" s="19"/>
      <c r="Y61" s="19"/>
      <c r="Z61" s="19"/>
      <c r="AA61" s="20"/>
      <c r="AB61" s="19"/>
      <c r="AC61" s="19"/>
      <c r="AD61" s="20"/>
      <c r="AE61" s="19"/>
      <c r="AF61" s="19"/>
      <c r="AG61" s="20"/>
      <c r="AH61" s="19"/>
      <c r="AI61" s="19"/>
      <c r="AJ61" s="20"/>
      <c r="AK61" s="19"/>
      <c r="AL61" s="19"/>
      <c r="AM61" s="20"/>
      <c r="AN61" s="19"/>
      <c r="AO61" s="19"/>
      <c r="AP61" s="20"/>
    </row>
    <row r="62" spans="23:42">
      <c r="W62" s="19"/>
      <c r="X62" s="19"/>
      <c r="Y62" s="19"/>
      <c r="Z62" s="19"/>
      <c r="AA62" s="20"/>
      <c r="AB62" s="19"/>
      <c r="AC62" s="19"/>
      <c r="AD62" s="20"/>
      <c r="AE62" s="19"/>
      <c r="AF62" s="19"/>
      <c r="AG62" s="20"/>
      <c r="AH62" s="19"/>
      <c r="AI62" s="19"/>
      <c r="AJ62" s="20"/>
      <c r="AK62" s="19"/>
      <c r="AL62" s="19"/>
      <c r="AM62" s="20"/>
      <c r="AN62" s="19"/>
      <c r="AO62" s="19"/>
      <c r="AP62" s="20"/>
    </row>
    <row r="63" spans="23:42">
      <c r="W63" s="19"/>
      <c r="X63" s="19"/>
      <c r="Y63" s="19"/>
      <c r="Z63" s="19"/>
      <c r="AA63" s="20"/>
      <c r="AB63" s="19"/>
      <c r="AC63" s="19"/>
      <c r="AD63" s="20"/>
      <c r="AE63" s="19"/>
      <c r="AF63" s="19"/>
      <c r="AG63" s="20"/>
      <c r="AH63" s="19"/>
      <c r="AI63" s="19"/>
      <c r="AJ63" s="20"/>
      <c r="AK63" s="19"/>
      <c r="AL63" s="19"/>
      <c r="AM63" s="20"/>
      <c r="AN63" s="19"/>
      <c r="AO63" s="19"/>
      <c r="AP63" s="20"/>
    </row>
    <row r="64" spans="23:42">
      <c r="W64" s="19"/>
      <c r="X64" s="19"/>
      <c r="Y64" s="19"/>
      <c r="Z64" s="19"/>
      <c r="AA64" s="20"/>
      <c r="AB64" s="19"/>
      <c r="AC64" s="19"/>
      <c r="AD64" s="20"/>
      <c r="AE64" s="19"/>
      <c r="AF64" s="19"/>
      <c r="AG64" s="20"/>
      <c r="AH64" s="19"/>
      <c r="AI64" s="19"/>
      <c r="AJ64" s="20"/>
      <c r="AK64" s="19"/>
      <c r="AL64" s="19"/>
      <c r="AM64" s="20"/>
      <c r="AN64" s="19"/>
      <c r="AO64" s="19"/>
      <c r="AP64" s="20"/>
    </row>
    <row r="65" spans="23:42">
      <c r="W65" s="19"/>
      <c r="X65" s="19"/>
      <c r="Y65" s="19"/>
      <c r="Z65" s="19"/>
      <c r="AA65" s="20"/>
      <c r="AB65" s="19"/>
      <c r="AC65" s="19"/>
      <c r="AD65" s="20"/>
      <c r="AE65" s="19"/>
      <c r="AF65" s="19"/>
      <c r="AG65" s="20"/>
      <c r="AH65" s="19"/>
      <c r="AI65" s="19"/>
      <c r="AJ65" s="20"/>
      <c r="AK65" s="19"/>
      <c r="AL65" s="19"/>
      <c r="AM65" s="20"/>
      <c r="AN65" s="19"/>
      <c r="AO65" s="19"/>
      <c r="AP65" s="20"/>
    </row>
    <row r="66" spans="23:42">
      <c r="W66" s="19"/>
      <c r="X66" s="19"/>
      <c r="Y66" s="19"/>
      <c r="Z66" s="19"/>
      <c r="AA66" s="20"/>
      <c r="AB66" s="19"/>
      <c r="AC66" s="19"/>
      <c r="AD66" s="20"/>
      <c r="AE66" s="19"/>
      <c r="AF66" s="19"/>
      <c r="AG66" s="20"/>
      <c r="AH66" s="19"/>
      <c r="AI66" s="19"/>
      <c r="AJ66" s="20"/>
      <c r="AK66" s="19"/>
      <c r="AL66" s="19"/>
      <c r="AM66" s="20"/>
      <c r="AN66" s="19"/>
      <c r="AO66" s="19"/>
      <c r="AP66" s="20"/>
    </row>
    <row r="67" spans="23:42">
      <c r="W67" s="19"/>
      <c r="X67" s="19"/>
      <c r="Y67" s="19"/>
      <c r="Z67" s="19"/>
      <c r="AA67" s="20"/>
      <c r="AB67" s="19"/>
      <c r="AC67" s="19"/>
      <c r="AD67" s="20"/>
      <c r="AE67" s="19"/>
      <c r="AF67" s="19"/>
      <c r="AG67" s="20"/>
      <c r="AH67" s="19"/>
      <c r="AI67" s="19"/>
      <c r="AJ67" s="20"/>
      <c r="AK67" s="19"/>
      <c r="AL67" s="19"/>
      <c r="AM67" s="20"/>
      <c r="AN67" s="19"/>
      <c r="AO67" s="19"/>
      <c r="AP67" s="20"/>
    </row>
    <row r="68" spans="23:42">
      <c r="W68" s="19"/>
      <c r="X68" s="19"/>
      <c r="Y68" s="19"/>
      <c r="Z68" s="19"/>
      <c r="AA68" s="20"/>
      <c r="AB68" s="19"/>
      <c r="AC68" s="19"/>
      <c r="AD68" s="20"/>
      <c r="AE68" s="19"/>
      <c r="AF68" s="19"/>
      <c r="AG68" s="20"/>
      <c r="AH68" s="19"/>
      <c r="AI68" s="19"/>
      <c r="AJ68" s="20"/>
      <c r="AK68" s="19"/>
      <c r="AL68" s="19"/>
      <c r="AM68" s="20"/>
      <c r="AN68" s="19"/>
      <c r="AO68" s="19"/>
      <c r="AP68" s="20"/>
    </row>
    <row r="69" spans="23:42">
      <c r="W69" s="19"/>
      <c r="X69" s="19"/>
      <c r="Y69" s="19"/>
      <c r="Z69" s="19"/>
      <c r="AA69" s="20"/>
      <c r="AB69" s="19"/>
      <c r="AC69" s="19"/>
      <c r="AD69" s="20"/>
      <c r="AE69" s="19"/>
      <c r="AF69" s="19"/>
      <c r="AG69" s="20"/>
      <c r="AH69" s="19"/>
      <c r="AI69" s="19"/>
      <c r="AJ69" s="20"/>
      <c r="AK69" s="19"/>
      <c r="AL69" s="19"/>
      <c r="AM69" s="20"/>
      <c r="AN69" s="19"/>
      <c r="AO69" s="19"/>
      <c r="AP69" s="20"/>
    </row>
    <row r="70" spans="23:42">
      <c r="W70" s="19"/>
      <c r="X70" s="19"/>
      <c r="Y70" s="19"/>
      <c r="Z70" s="19"/>
      <c r="AA70" s="20"/>
      <c r="AB70" s="19"/>
      <c r="AC70" s="19"/>
      <c r="AD70" s="20"/>
      <c r="AE70" s="19"/>
      <c r="AF70" s="19"/>
      <c r="AG70" s="20"/>
      <c r="AH70" s="19"/>
      <c r="AI70" s="19"/>
      <c r="AJ70" s="20"/>
      <c r="AK70" s="19"/>
      <c r="AL70" s="19"/>
      <c r="AM70" s="20"/>
      <c r="AN70" s="19"/>
      <c r="AO70" s="19"/>
      <c r="AP70" s="20"/>
    </row>
    <row r="71" spans="23:42">
      <c r="W71" s="19"/>
      <c r="X71" s="19"/>
      <c r="Y71" s="19"/>
      <c r="Z71" s="19"/>
      <c r="AA71" s="20"/>
      <c r="AB71" s="19"/>
      <c r="AC71" s="19"/>
      <c r="AD71" s="20"/>
      <c r="AE71" s="19"/>
      <c r="AF71" s="19"/>
      <c r="AG71" s="20"/>
      <c r="AH71" s="19"/>
      <c r="AI71" s="19"/>
      <c r="AJ71" s="20"/>
      <c r="AK71" s="19"/>
      <c r="AL71" s="19"/>
      <c r="AM71" s="20"/>
      <c r="AN71" s="19"/>
      <c r="AO71" s="19"/>
      <c r="AP71" s="20"/>
    </row>
    <row r="72" spans="23:42">
      <c r="W72" s="19"/>
      <c r="X72" s="19"/>
      <c r="Y72" s="19"/>
      <c r="Z72" s="19"/>
      <c r="AA72" s="20"/>
      <c r="AB72" s="19"/>
      <c r="AC72" s="19"/>
      <c r="AD72" s="20"/>
      <c r="AE72" s="19"/>
      <c r="AF72" s="19"/>
      <c r="AG72" s="20"/>
      <c r="AH72" s="19"/>
      <c r="AI72" s="19"/>
      <c r="AJ72" s="20"/>
      <c r="AK72" s="19"/>
      <c r="AL72" s="19"/>
      <c r="AM72" s="20"/>
      <c r="AN72" s="19"/>
      <c r="AO72" s="19"/>
      <c r="AP72" s="20"/>
    </row>
    <row r="73" spans="23:42">
      <c r="W73" s="19"/>
      <c r="X73" s="19"/>
      <c r="Y73" s="19"/>
      <c r="Z73" s="19"/>
      <c r="AA73" s="20"/>
      <c r="AB73" s="19"/>
      <c r="AC73" s="19"/>
      <c r="AD73" s="20"/>
      <c r="AE73" s="19"/>
      <c r="AF73" s="19"/>
      <c r="AG73" s="20"/>
      <c r="AH73" s="19"/>
      <c r="AI73" s="19"/>
      <c r="AJ73" s="20"/>
      <c r="AK73" s="19"/>
      <c r="AL73" s="19"/>
      <c r="AM73" s="20"/>
      <c r="AN73" s="19"/>
      <c r="AO73" s="19"/>
      <c r="AP73" s="20"/>
    </row>
    <row r="74" spans="23:42">
      <c r="W74" s="19"/>
      <c r="X74" s="19"/>
      <c r="Y74" s="19"/>
      <c r="Z74" s="19"/>
      <c r="AA74" s="20"/>
      <c r="AB74" s="19"/>
      <c r="AC74" s="19"/>
      <c r="AD74" s="20"/>
      <c r="AE74" s="19"/>
      <c r="AF74" s="19"/>
      <c r="AG74" s="20"/>
      <c r="AH74" s="19"/>
      <c r="AI74" s="19"/>
      <c r="AJ74" s="20"/>
      <c r="AK74" s="19"/>
      <c r="AL74" s="19"/>
      <c r="AM74" s="20"/>
      <c r="AN74" s="19"/>
      <c r="AO74" s="19"/>
      <c r="AP74" s="20"/>
    </row>
    <row r="75" spans="23:42">
      <c r="W75" s="19"/>
      <c r="X75" s="19"/>
      <c r="Y75" s="19"/>
      <c r="Z75" s="19"/>
      <c r="AA75" s="20"/>
      <c r="AB75" s="19"/>
      <c r="AC75" s="19"/>
      <c r="AD75" s="20"/>
      <c r="AE75" s="19"/>
      <c r="AF75" s="19"/>
      <c r="AG75" s="20"/>
      <c r="AH75" s="19"/>
      <c r="AI75" s="19"/>
      <c r="AJ75" s="20"/>
      <c r="AK75" s="19"/>
      <c r="AL75" s="19"/>
      <c r="AM75" s="20"/>
      <c r="AN75" s="19"/>
      <c r="AO75" s="19"/>
      <c r="AP75" s="20"/>
    </row>
    <row r="76" spans="23:42">
      <c r="W76" s="19"/>
      <c r="X76" s="19"/>
      <c r="Y76" s="19"/>
      <c r="Z76" s="19"/>
      <c r="AA76" s="20"/>
      <c r="AB76" s="19"/>
      <c r="AC76" s="19"/>
      <c r="AD76" s="20"/>
      <c r="AE76" s="19"/>
      <c r="AF76" s="19"/>
      <c r="AG76" s="20"/>
      <c r="AH76" s="19"/>
      <c r="AI76" s="19"/>
      <c r="AJ76" s="20"/>
      <c r="AK76" s="19"/>
      <c r="AL76" s="19"/>
      <c r="AM76" s="20"/>
      <c r="AN76" s="19"/>
      <c r="AO76" s="19"/>
      <c r="AP76" s="20"/>
    </row>
    <row r="77" spans="23:42">
      <c r="W77" s="19"/>
      <c r="X77" s="19"/>
      <c r="Y77" s="19"/>
      <c r="Z77" s="19"/>
      <c r="AA77" s="20"/>
      <c r="AB77" s="19"/>
      <c r="AC77" s="19"/>
      <c r="AD77" s="20"/>
      <c r="AE77" s="19"/>
      <c r="AF77" s="19"/>
      <c r="AG77" s="20"/>
      <c r="AH77" s="19"/>
      <c r="AI77" s="19"/>
      <c r="AJ77" s="20"/>
      <c r="AK77" s="19"/>
      <c r="AL77" s="19"/>
      <c r="AM77" s="20"/>
      <c r="AN77" s="19"/>
      <c r="AO77" s="19"/>
      <c r="AP77" s="20"/>
    </row>
    <row r="78" spans="23:42">
      <c r="W78" s="19"/>
      <c r="X78" s="19"/>
      <c r="Y78" s="19"/>
      <c r="Z78" s="19"/>
      <c r="AA78" s="20"/>
      <c r="AB78" s="19"/>
      <c r="AC78" s="19"/>
      <c r="AD78" s="20"/>
      <c r="AE78" s="19"/>
      <c r="AF78" s="19"/>
      <c r="AG78" s="20"/>
      <c r="AH78" s="19"/>
      <c r="AI78" s="19"/>
      <c r="AJ78" s="20"/>
      <c r="AK78" s="19"/>
      <c r="AL78" s="19"/>
      <c r="AM78" s="20"/>
      <c r="AN78" s="19"/>
      <c r="AO78" s="19"/>
      <c r="AP78" s="20"/>
    </row>
    <row r="79" spans="23:42">
      <c r="W79" s="19"/>
      <c r="X79" s="19"/>
      <c r="Y79" s="19"/>
      <c r="Z79" s="19"/>
      <c r="AA79" s="20"/>
      <c r="AB79" s="19"/>
      <c r="AC79" s="19"/>
      <c r="AD79" s="20"/>
      <c r="AE79" s="19"/>
      <c r="AF79" s="19"/>
      <c r="AG79" s="20"/>
      <c r="AH79" s="19"/>
      <c r="AI79" s="19"/>
      <c r="AJ79" s="20"/>
      <c r="AK79" s="19"/>
      <c r="AL79" s="19"/>
      <c r="AM79" s="20"/>
      <c r="AN79" s="19"/>
      <c r="AO79" s="19"/>
      <c r="AP79" s="20"/>
    </row>
    <row r="80" spans="23:42">
      <c r="W80" s="19"/>
      <c r="X80" s="19"/>
      <c r="Y80" s="19"/>
      <c r="Z80" s="19"/>
      <c r="AA80" s="20"/>
      <c r="AB80" s="19"/>
      <c r="AC80" s="19"/>
      <c r="AD80" s="20"/>
      <c r="AE80" s="19"/>
      <c r="AF80" s="19"/>
      <c r="AG80" s="20"/>
      <c r="AH80" s="19"/>
      <c r="AI80" s="19"/>
      <c r="AJ80" s="20"/>
      <c r="AK80" s="19"/>
      <c r="AL80" s="19"/>
      <c r="AM80" s="20"/>
      <c r="AN80" s="19"/>
      <c r="AO80" s="19"/>
      <c r="AP80" s="20"/>
    </row>
    <row r="81" spans="23:42">
      <c r="W81" s="19"/>
      <c r="X81" s="19"/>
      <c r="Y81" s="19"/>
      <c r="Z81" s="19"/>
      <c r="AA81" s="20"/>
      <c r="AB81" s="19"/>
      <c r="AC81" s="19"/>
      <c r="AD81" s="20"/>
      <c r="AE81" s="19"/>
      <c r="AF81" s="19"/>
      <c r="AG81" s="20"/>
      <c r="AH81" s="19"/>
      <c r="AI81" s="19"/>
      <c r="AJ81" s="20"/>
      <c r="AK81" s="19"/>
      <c r="AL81" s="19"/>
      <c r="AM81" s="20"/>
      <c r="AN81" s="19"/>
      <c r="AO81" s="19"/>
      <c r="AP81" s="20"/>
    </row>
    <row r="82" spans="23:42">
      <c r="W82" s="19"/>
      <c r="X82" s="19"/>
      <c r="Y82" s="19"/>
      <c r="Z82" s="19"/>
      <c r="AA82" s="20"/>
      <c r="AB82" s="19"/>
      <c r="AC82" s="19"/>
      <c r="AD82" s="20"/>
      <c r="AE82" s="19"/>
      <c r="AF82" s="19"/>
      <c r="AG82" s="20"/>
      <c r="AH82" s="19"/>
      <c r="AI82" s="19"/>
      <c r="AJ82" s="20"/>
      <c r="AK82" s="19"/>
      <c r="AL82" s="19"/>
      <c r="AM82" s="20"/>
      <c r="AN82" s="19"/>
      <c r="AO82" s="19"/>
      <c r="AP82" s="20"/>
    </row>
    <row r="83" spans="23:42">
      <c r="W83" s="19"/>
      <c r="X83" s="19"/>
      <c r="Y83" s="19"/>
      <c r="Z83" s="19"/>
      <c r="AA83" s="20"/>
      <c r="AB83" s="19"/>
      <c r="AC83" s="19"/>
      <c r="AD83" s="20"/>
      <c r="AE83" s="19"/>
      <c r="AF83" s="19"/>
      <c r="AG83" s="20"/>
      <c r="AH83" s="19"/>
      <c r="AI83" s="19"/>
      <c r="AJ83" s="20"/>
      <c r="AK83" s="19"/>
      <c r="AL83" s="19"/>
      <c r="AM83" s="20"/>
      <c r="AN83" s="19"/>
      <c r="AO83" s="19"/>
      <c r="AP83" s="20"/>
    </row>
    <row r="84" spans="23:42">
      <c r="W84" s="19"/>
      <c r="X84" s="19"/>
      <c r="Y84" s="19"/>
      <c r="Z84" s="19"/>
      <c r="AA84" s="20"/>
      <c r="AB84" s="19"/>
      <c r="AC84" s="19"/>
      <c r="AD84" s="20"/>
      <c r="AE84" s="19"/>
      <c r="AF84" s="19"/>
      <c r="AG84" s="20"/>
      <c r="AH84" s="19"/>
      <c r="AI84" s="19"/>
      <c r="AJ84" s="20"/>
      <c r="AK84" s="19"/>
      <c r="AL84" s="19"/>
      <c r="AM84" s="20"/>
      <c r="AN84" s="19"/>
      <c r="AO84" s="19"/>
      <c r="AP84" s="20"/>
    </row>
    <row r="85" spans="23:42">
      <c r="W85" s="19"/>
      <c r="X85" s="19"/>
      <c r="Y85" s="19"/>
      <c r="Z85" s="19"/>
      <c r="AA85" s="20"/>
      <c r="AB85" s="19"/>
      <c r="AC85" s="19"/>
      <c r="AD85" s="20"/>
      <c r="AE85" s="19"/>
      <c r="AF85" s="19"/>
      <c r="AG85" s="20"/>
      <c r="AH85" s="19"/>
      <c r="AI85" s="19"/>
      <c r="AJ85" s="20"/>
      <c r="AK85" s="19"/>
      <c r="AL85" s="19"/>
      <c r="AM85" s="20"/>
      <c r="AN85" s="19"/>
      <c r="AO85" s="19"/>
      <c r="AP85" s="20"/>
    </row>
    <row r="86" spans="23:42">
      <c r="W86" s="19"/>
      <c r="X86" s="19"/>
      <c r="Y86" s="19"/>
      <c r="Z86" s="19"/>
      <c r="AA86" s="20"/>
      <c r="AB86" s="19"/>
      <c r="AC86" s="19"/>
      <c r="AD86" s="20"/>
      <c r="AE86" s="19"/>
      <c r="AF86" s="19"/>
      <c r="AG86" s="20"/>
      <c r="AH86" s="19"/>
      <c r="AI86" s="19"/>
      <c r="AJ86" s="20"/>
      <c r="AK86" s="19"/>
      <c r="AL86" s="19"/>
      <c r="AM86" s="20"/>
      <c r="AN86" s="19"/>
      <c r="AO86" s="19"/>
      <c r="AP86" s="20"/>
    </row>
    <row r="87" spans="23:42">
      <c r="W87" s="19"/>
      <c r="X87" s="19"/>
      <c r="Y87" s="19"/>
      <c r="Z87" s="19"/>
      <c r="AA87" s="20"/>
      <c r="AB87" s="19"/>
      <c r="AC87" s="19"/>
      <c r="AD87" s="20"/>
      <c r="AE87" s="19"/>
      <c r="AF87" s="19"/>
      <c r="AG87" s="20"/>
      <c r="AH87" s="19"/>
      <c r="AI87" s="19"/>
      <c r="AJ87" s="20"/>
      <c r="AK87" s="19"/>
      <c r="AL87" s="19"/>
      <c r="AM87" s="20"/>
      <c r="AN87" s="19"/>
      <c r="AO87" s="19"/>
      <c r="AP87" s="20"/>
    </row>
    <row r="88" spans="23:42">
      <c r="W88" s="19"/>
      <c r="X88" s="19"/>
      <c r="Y88" s="19"/>
      <c r="Z88" s="19"/>
      <c r="AA88" s="20"/>
      <c r="AB88" s="19"/>
      <c r="AC88" s="19"/>
      <c r="AD88" s="20"/>
      <c r="AE88" s="19"/>
      <c r="AF88" s="19"/>
      <c r="AG88" s="20"/>
      <c r="AH88" s="19"/>
      <c r="AI88" s="19"/>
      <c r="AJ88" s="20"/>
      <c r="AK88" s="19"/>
      <c r="AL88" s="19"/>
      <c r="AM88" s="20"/>
      <c r="AN88" s="19"/>
      <c r="AO88" s="19"/>
      <c r="AP88" s="20"/>
    </row>
    <row r="89" spans="23:42">
      <c r="W89" s="19"/>
      <c r="X89" s="19"/>
      <c r="Y89" s="19"/>
      <c r="Z89" s="19"/>
      <c r="AA89" s="20"/>
      <c r="AB89" s="19"/>
      <c r="AC89" s="19"/>
      <c r="AD89" s="20"/>
      <c r="AE89" s="19"/>
      <c r="AF89" s="19"/>
      <c r="AG89" s="20"/>
      <c r="AH89" s="19"/>
      <c r="AI89" s="19"/>
      <c r="AJ89" s="20"/>
      <c r="AK89" s="19"/>
      <c r="AL89" s="19"/>
      <c r="AM89" s="20"/>
      <c r="AN89" s="19"/>
      <c r="AO89" s="19"/>
      <c r="AP89" s="20"/>
    </row>
    <row r="90" spans="23:42">
      <c r="W90" s="19"/>
      <c r="X90" s="19"/>
      <c r="Y90" s="19"/>
      <c r="Z90" s="19"/>
      <c r="AA90" s="20"/>
      <c r="AB90" s="19"/>
      <c r="AC90" s="19"/>
      <c r="AD90" s="20"/>
      <c r="AE90" s="19"/>
      <c r="AF90" s="19"/>
      <c r="AG90" s="20"/>
      <c r="AH90" s="19"/>
      <c r="AI90" s="19"/>
      <c r="AJ90" s="20"/>
      <c r="AK90" s="19"/>
      <c r="AL90" s="19"/>
      <c r="AM90" s="20"/>
      <c r="AN90" s="19"/>
      <c r="AO90" s="19"/>
      <c r="AP90" s="20"/>
    </row>
    <row r="91" spans="23:42">
      <c r="W91" s="19"/>
      <c r="X91" s="19"/>
      <c r="Y91" s="19"/>
      <c r="Z91" s="19"/>
      <c r="AA91" s="20"/>
      <c r="AB91" s="19"/>
      <c r="AC91" s="19"/>
      <c r="AD91" s="20"/>
      <c r="AE91" s="19"/>
      <c r="AF91" s="19"/>
      <c r="AG91" s="20"/>
      <c r="AH91" s="19"/>
      <c r="AI91" s="19"/>
      <c r="AJ91" s="20"/>
      <c r="AK91" s="19"/>
      <c r="AL91" s="19"/>
      <c r="AM91" s="20"/>
      <c r="AN91" s="19"/>
      <c r="AO91" s="19"/>
      <c r="AP91" s="20"/>
    </row>
    <row r="92" spans="23:42">
      <c r="W92" s="19"/>
      <c r="X92" s="19"/>
      <c r="Y92" s="19"/>
      <c r="Z92" s="19"/>
      <c r="AA92" s="20"/>
      <c r="AB92" s="19"/>
      <c r="AC92" s="19"/>
      <c r="AD92" s="20"/>
      <c r="AE92" s="19"/>
      <c r="AF92" s="19"/>
      <c r="AG92" s="20"/>
      <c r="AH92" s="19"/>
      <c r="AI92" s="19"/>
      <c r="AJ92" s="20"/>
      <c r="AK92" s="19"/>
      <c r="AL92" s="19"/>
      <c r="AM92" s="20"/>
      <c r="AN92" s="19"/>
      <c r="AO92" s="19"/>
      <c r="AP92" s="20"/>
    </row>
    <row r="93" spans="23:42">
      <c r="W93" s="19"/>
      <c r="X93" s="19"/>
      <c r="Y93" s="19"/>
      <c r="Z93" s="19"/>
      <c r="AA93" s="20"/>
      <c r="AB93" s="19"/>
      <c r="AC93" s="19"/>
      <c r="AD93" s="20"/>
      <c r="AE93" s="19"/>
      <c r="AF93" s="19"/>
      <c r="AG93" s="20"/>
      <c r="AH93" s="19"/>
      <c r="AI93" s="19"/>
      <c r="AJ93" s="20"/>
      <c r="AK93" s="19"/>
      <c r="AL93" s="19"/>
      <c r="AM93" s="20"/>
      <c r="AN93" s="19"/>
      <c r="AO93" s="19"/>
      <c r="AP93" s="20"/>
    </row>
    <row r="94" spans="23:42">
      <c r="W94" s="19"/>
      <c r="X94" s="19"/>
      <c r="Y94" s="19"/>
      <c r="Z94" s="19"/>
      <c r="AA94" s="20"/>
      <c r="AB94" s="19"/>
      <c r="AC94" s="19"/>
      <c r="AD94" s="20"/>
      <c r="AE94" s="19"/>
      <c r="AF94" s="19"/>
      <c r="AG94" s="20"/>
      <c r="AH94" s="19"/>
      <c r="AI94" s="19"/>
      <c r="AJ94" s="20"/>
      <c r="AK94" s="19"/>
      <c r="AL94" s="19"/>
      <c r="AM94" s="20"/>
      <c r="AN94" s="19"/>
      <c r="AO94" s="19"/>
      <c r="AP94" s="20"/>
    </row>
    <row r="95" spans="23:42">
      <c r="W95" s="19"/>
      <c r="X95" s="19"/>
      <c r="Y95" s="19"/>
      <c r="Z95" s="19"/>
      <c r="AA95" s="20"/>
      <c r="AB95" s="19"/>
      <c r="AC95" s="19"/>
      <c r="AD95" s="20"/>
      <c r="AE95" s="19"/>
      <c r="AF95" s="19"/>
      <c r="AG95" s="20"/>
      <c r="AH95" s="19"/>
      <c r="AI95" s="19"/>
      <c r="AJ95" s="20"/>
      <c r="AK95" s="19"/>
      <c r="AL95" s="19"/>
      <c r="AM95" s="20"/>
      <c r="AN95" s="19"/>
      <c r="AO95" s="19"/>
      <c r="AP95" s="20"/>
    </row>
    <row r="96" spans="23:42">
      <c r="W96" s="19"/>
      <c r="X96" s="19"/>
      <c r="Y96" s="19"/>
      <c r="Z96" s="19"/>
      <c r="AA96" s="20"/>
      <c r="AB96" s="19"/>
      <c r="AC96" s="19"/>
      <c r="AD96" s="20"/>
      <c r="AE96" s="19"/>
      <c r="AF96" s="19"/>
      <c r="AG96" s="20"/>
      <c r="AH96" s="19"/>
      <c r="AI96" s="19"/>
      <c r="AJ96" s="20"/>
      <c r="AK96" s="19"/>
      <c r="AL96" s="19"/>
      <c r="AM96" s="20"/>
      <c r="AN96" s="19"/>
      <c r="AO96" s="19"/>
      <c r="AP96" s="20"/>
    </row>
    <row r="97" spans="23:42">
      <c r="W97" s="19"/>
      <c r="X97" s="19"/>
      <c r="Y97" s="19"/>
      <c r="Z97" s="19"/>
      <c r="AA97" s="20"/>
      <c r="AB97" s="19"/>
      <c r="AC97" s="19"/>
      <c r="AD97" s="20"/>
      <c r="AE97" s="19"/>
      <c r="AF97" s="19"/>
      <c r="AG97" s="20"/>
      <c r="AH97" s="19"/>
      <c r="AI97" s="19"/>
      <c r="AJ97" s="20"/>
      <c r="AK97" s="19"/>
      <c r="AL97" s="19"/>
      <c r="AM97" s="20"/>
      <c r="AN97" s="19"/>
      <c r="AO97" s="19"/>
      <c r="AP97" s="20"/>
    </row>
    <row r="98" spans="23:42">
      <c r="W98" s="19"/>
      <c r="X98" s="19"/>
      <c r="Y98" s="19"/>
      <c r="Z98" s="19"/>
      <c r="AA98" s="20"/>
      <c r="AB98" s="19"/>
      <c r="AC98" s="19"/>
      <c r="AD98" s="20"/>
      <c r="AE98" s="19"/>
      <c r="AF98" s="19"/>
      <c r="AG98" s="20"/>
      <c r="AH98" s="19"/>
      <c r="AI98" s="19"/>
      <c r="AJ98" s="20"/>
      <c r="AK98" s="19"/>
      <c r="AL98" s="19"/>
      <c r="AM98" s="20"/>
      <c r="AN98" s="19"/>
      <c r="AO98" s="19"/>
      <c r="AP98" s="20"/>
    </row>
    <row r="99" spans="23:42">
      <c r="W99" s="19"/>
      <c r="X99" s="19"/>
      <c r="Y99" s="19"/>
      <c r="Z99" s="19"/>
      <c r="AA99" s="20"/>
      <c r="AB99" s="19"/>
      <c r="AC99" s="19"/>
      <c r="AD99" s="20"/>
      <c r="AE99" s="19"/>
      <c r="AF99" s="19"/>
      <c r="AG99" s="20"/>
      <c r="AH99" s="19"/>
      <c r="AI99" s="19"/>
      <c r="AJ99" s="20"/>
      <c r="AK99" s="19"/>
      <c r="AL99" s="19"/>
      <c r="AM99" s="20"/>
      <c r="AN99" s="19"/>
      <c r="AO99" s="19"/>
      <c r="AP99" s="20"/>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91BF-7DF8-4B40-85B6-DDC934E51942}">
  <sheetPr codeName="Sheet7"/>
  <dimension ref="A1:X2"/>
  <sheetViews>
    <sheetView topLeftCell="H1" workbookViewId="0">
      <selection activeCell="T2" sqref="T2"/>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25" style="10" customWidth="1"/>
    <col min="7" max="7" width="16.25" style="10" customWidth="1"/>
    <col min="8" max="8" width="9.5" style="13" customWidth="1"/>
    <col min="9" max="10" width="11.625" style="10" customWidth="1"/>
    <col min="11" max="12" width="16.125" style="11" customWidth="1"/>
    <col min="13" max="13" width="38.25" style="18" customWidth="1"/>
    <col min="14" max="14" width="42.875" style="18" customWidth="1"/>
    <col min="15" max="15" width="17.875" style="13" customWidth="1"/>
    <col min="16" max="17" width="20.125" style="10" customWidth="1"/>
    <col min="18" max="18" width="34.625" style="10" customWidth="1"/>
    <col min="19" max="19" width="11.625" style="10" customWidth="1"/>
    <col min="20" max="20" width="33.25" style="13" customWidth="1"/>
    <col min="21" max="21" width="11.625" style="10" customWidth="1"/>
    <col min="22" max="22" width="22.75" style="13" customWidth="1"/>
    <col min="23" max="23" width="21.25" style="10" customWidth="1"/>
    <col min="24" max="24" width="36.75" style="10" customWidth="1"/>
    <col min="25" max="16384" width="9" style="10"/>
  </cols>
  <sheetData>
    <row r="1" spans="1:24">
      <c r="A1" s="22" t="s">
        <v>123</v>
      </c>
      <c r="B1" s="21" t="s">
        <v>124</v>
      </c>
      <c r="C1" s="22" t="s">
        <v>125</v>
      </c>
      <c r="D1" s="22" t="s">
        <v>126</v>
      </c>
      <c r="E1" s="23" t="s">
        <v>127</v>
      </c>
      <c r="F1" s="24" t="s">
        <v>244</v>
      </c>
      <c r="G1" s="24" t="s">
        <v>245</v>
      </c>
      <c r="H1" s="13" t="s">
        <v>246</v>
      </c>
      <c r="I1" s="24" t="s">
        <v>247</v>
      </c>
      <c r="J1" s="24" t="s">
        <v>248</v>
      </c>
      <c r="K1" s="21" t="s">
        <v>249</v>
      </c>
      <c r="L1" s="21" t="s">
        <v>250</v>
      </c>
      <c r="M1" s="25" t="s">
        <v>251</v>
      </c>
      <c r="N1" s="26" t="s">
        <v>252</v>
      </c>
      <c r="O1" s="13" t="s">
        <v>253</v>
      </c>
      <c r="P1" s="24" t="s">
        <v>254</v>
      </c>
      <c r="Q1" s="24" t="s">
        <v>255</v>
      </c>
      <c r="R1" s="24" t="s">
        <v>256</v>
      </c>
      <c r="S1" s="24" t="s">
        <v>257</v>
      </c>
      <c r="T1" s="13" t="s">
        <v>258</v>
      </c>
      <c r="U1" s="24" t="s">
        <v>259</v>
      </c>
      <c r="V1" s="13" t="s">
        <v>260</v>
      </c>
      <c r="W1" s="24" t="s">
        <v>261</v>
      </c>
      <c r="X1" s="24" t="s">
        <v>262</v>
      </c>
    </row>
    <row r="2" spans="1:24" s="31" customFormat="1">
      <c r="B2" s="32">
        <f>基本情報!B2</f>
        <v>45296</v>
      </c>
      <c r="C2" s="31">
        <f>基本情報!C2</f>
        <v>0</v>
      </c>
      <c r="E2" s="33"/>
      <c r="K2" s="32"/>
      <c r="L2" s="32"/>
      <c r="M2" s="35"/>
      <c r="N2" s="35"/>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55A48-55C4-4D36-B400-DD4665431525}">
  <sheetPr codeName="Sheet8"/>
  <dimension ref="A1:AU2"/>
  <sheetViews>
    <sheetView workbookViewId="0">
      <selection activeCell="B6" sqref="B6:C7"/>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15.625" style="10" customWidth="1"/>
    <col min="7" max="7" width="16.625" style="10" customWidth="1"/>
    <col min="8" max="8" width="20.125" style="10" customWidth="1"/>
    <col min="9" max="9" width="21.25" style="10" customWidth="1"/>
    <col min="10" max="10" width="20.125" style="13" customWidth="1"/>
    <col min="11" max="11" width="19.875" style="10" customWidth="1"/>
    <col min="12" max="12" width="25.5" style="10" customWidth="1"/>
    <col min="13" max="13" width="15.625" style="10" customWidth="1"/>
    <col min="14" max="14" width="16.625" style="10" customWidth="1"/>
    <col min="15" max="15" width="20.125" style="10" customWidth="1"/>
    <col min="16" max="16" width="21.25" style="10" customWidth="1"/>
    <col min="17" max="17" width="20.125" style="13" customWidth="1"/>
    <col min="18" max="18" width="19.875" style="10" customWidth="1"/>
    <col min="19" max="19" width="25.5" style="10" customWidth="1"/>
    <col min="20" max="21" width="15.625" style="10" customWidth="1"/>
    <col min="22" max="22" width="20.125" style="10" customWidth="1"/>
    <col min="23" max="23" width="21.25" style="10" customWidth="1"/>
    <col min="24" max="24" width="20.125" style="13" customWidth="1"/>
    <col min="25" max="25" width="17.875" style="10" customWidth="1"/>
    <col min="26" max="26" width="25.5" style="10" customWidth="1"/>
    <col min="27" max="28" width="15.625" style="10" customWidth="1"/>
    <col min="29" max="29" width="20.125" style="10" customWidth="1"/>
    <col min="30" max="30" width="21.25" style="10" customWidth="1"/>
    <col min="31" max="31" width="20.125" style="13" customWidth="1"/>
    <col min="32" max="32" width="19.875" style="10" customWidth="1"/>
    <col min="33" max="33" width="25.5" style="10" customWidth="1"/>
    <col min="34" max="35" width="15.625" style="10" customWidth="1"/>
    <col min="36" max="36" width="20.125" style="10" customWidth="1"/>
    <col min="37" max="37" width="21.25" style="10" customWidth="1"/>
    <col min="38" max="38" width="20.125" style="13" customWidth="1"/>
    <col min="39" max="39" width="19.875" style="10" customWidth="1"/>
    <col min="40" max="40" width="25.5" style="10" customWidth="1"/>
    <col min="41" max="41" width="15.625" style="10" customWidth="1"/>
    <col min="42" max="42" width="16.875" style="10" customWidth="1"/>
    <col min="43" max="43" width="20.125" style="10" customWidth="1"/>
    <col min="44" max="44" width="21.25" style="10" customWidth="1"/>
    <col min="45" max="45" width="20.125" style="13" customWidth="1"/>
    <col min="46" max="46" width="19.875" style="10" customWidth="1"/>
    <col min="47" max="47" width="25.5" style="10" customWidth="1"/>
    <col min="48" max="16384" width="9" style="10"/>
  </cols>
  <sheetData>
    <row r="1" spans="1:47">
      <c r="A1" s="22" t="s">
        <v>123</v>
      </c>
      <c r="B1" s="21" t="s">
        <v>124</v>
      </c>
      <c r="C1" s="22" t="s">
        <v>125</v>
      </c>
      <c r="D1" s="22" t="s">
        <v>126</v>
      </c>
      <c r="E1" s="23" t="s">
        <v>127</v>
      </c>
      <c r="F1" s="24" t="s">
        <v>263</v>
      </c>
      <c r="G1" s="24" t="s">
        <v>264</v>
      </c>
      <c r="H1" s="24" t="s">
        <v>265</v>
      </c>
      <c r="I1" s="24" t="s">
        <v>266</v>
      </c>
      <c r="J1" s="13" t="s">
        <v>267</v>
      </c>
      <c r="K1" s="24" t="s">
        <v>268</v>
      </c>
      <c r="L1" s="24" t="s">
        <v>269</v>
      </c>
      <c r="M1" s="24" t="s">
        <v>270</v>
      </c>
      <c r="N1" s="24" t="s">
        <v>271</v>
      </c>
      <c r="O1" s="24" t="s">
        <v>272</v>
      </c>
      <c r="P1" s="24" t="s">
        <v>273</v>
      </c>
      <c r="Q1" s="13" t="s">
        <v>274</v>
      </c>
      <c r="R1" s="24" t="s">
        <v>275</v>
      </c>
      <c r="S1" s="24" t="s">
        <v>276</v>
      </c>
      <c r="T1" s="24" t="s">
        <v>277</v>
      </c>
      <c r="U1" s="24" t="s">
        <v>278</v>
      </c>
      <c r="V1" s="24" t="s">
        <v>279</v>
      </c>
      <c r="W1" s="24" t="s">
        <v>280</v>
      </c>
      <c r="X1" s="13" t="s">
        <v>281</v>
      </c>
      <c r="Y1" s="24" t="s">
        <v>282</v>
      </c>
      <c r="Z1" s="24" t="s">
        <v>283</v>
      </c>
      <c r="AA1" s="24" t="s">
        <v>284</v>
      </c>
      <c r="AB1" s="24" t="s">
        <v>285</v>
      </c>
      <c r="AC1" s="24" t="s">
        <v>286</v>
      </c>
      <c r="AD1" s="24" t="s">
        <v>287</v>
      </c>
      <c r="AE1" s="13" t="s">
        <v>288</v>
      </c>
      <c r="AF1" s="24" t="s">
        <v>289</v>
      </c>
      <c r="AG1" s="24" t="s">
        <v>290</v>
      </c>
      <c r="AH1" s="24" t="s">
        <v>291</v>
      </c>
      <c r="AI1" s="24" t="s">
        <v>292</v>
      </c>
      <c r="AJ1" s="24" t="s">
        <v>293</v>
      </c>
      <c r="AK1" s="24" t="s">
        <v>294</v>
      </c>
      <c r="AL1" s="13" t="s">
        <v>295</v>
      </c>
      <c r="AM1" s="24" t="s">
        <v>296</v>
      </c>
      <c r="AN1" s="24" t="s">
        <v>297</v>
      </c>
      <c r="AO1" s="24" t="s">
        <v>298</v>
      </c>
      <c r="AP1" s="24" t="s">
        <v>299</v>
      </c>
      <c r="AQ1" s="24" t="s">
        <v>300</v>
      </c>
      <c r="AR1" s="24" t="s">
        <v>301</v>
      </c>
      <c r="AS1" s="13" t="s">
        <v>302</v>
      </c>
      <c r="AT1" s="24" t="s">
        <v>303</v>
      </c>
      <c r="AU1" s="24" t="s">
        <v>304</v>
      </c>
    </row>
    <row r="2" spans="1:47" s="13" customFormat="1">
      <c r="B2" s="42">
        <f>入学願書!R28</f>
        <v>45296</v>
      </c>
      <c r="E2" s="43"/>
      <c r="F2" s="13" t="str">
        <f>IF(入学願書!A34="","",入学願書!A34)</f>
        <v/>
      </c>
      <c r="G2" s="13" t="str">
        <f>IF(入学願書!F34="","",入学願書!F34)</f>
        <v/>
      </c>
      <c r="H2" s="13" t="str">
        <f>IF(入学願書!O34="","",入学願書!O34)</f>
        <v/>
      </c>
      <c r="I2" s="13" t="str">
        <f>IF(入学願書!S34="","",入学願書!S34)</f>
        <v/>
      </c>
      <c r="J2" s="13" t="str">
        <f>_xlfn.SWITCH(入学願書!W34,"有(Yes)","有","無(No)","無","")</f>
        <v/>
      </c>
      <c r="K2" s="13" t="str">
        <f>IF(入学願書!Z34="","",入学願書!Z34)</f>
        <v/>
      </c>
      <c r="L2" s="13" t="str">
        <f>IF(入学願書!AI34="","",入学願書!AI34)</f>
        <v/>
      </c>
      <c r="M2" s="13" t="str">
        <f>IF(入学願書!A36="","",入学願書!A36)</f>
        <v/>
      </c>
      <c r="N2" s="13" t="str">
        <f>IF(入学願書!F36="","",入学願書!F36)</f>
        <v/>
      </c>
      <c r="O2" s="13" t="str">
        <f>IF(入学願書!O36="","",入学願書!O36)</f>
        <v/>
      </c>
      <c r="P2" s="13" t="str">
        <f>IF(入学願書!S6="","",入学願書!S6)</f>
        <v/>
      </c>
      <c r="Q2" s="13" t="str">
        <f>_xlfn.SWITCH(入学願書!W36,"有(Yes)","有","無(No)","無","")</f>
        <v/>
      </c>
      <c r="R2" s="13" t="str">
        <f>IF(入学願書!Z36="","",入学願書!Z36)</f>
        <v/>
      </c>
      <c r="S2" s="13" t="str">
        <f>IF(入学願書!AI36="","",入学願書!AI36)</f>
        <v/>
      </c>
      <c r="T2" s="13" t="str">
        <f>IF(入学願書!A38="","",入学願書!A38)</f>
        <v/>
      </c>
      <c r="U2" s="13" t="str">
        <f>IF(入学願書!F38="","",入学願書!F38)</f>
        <v/>
      </c>
      <c r="V2" s="13" t="str">
        <f>IF(入学願書!O38="","",入学願書!O38)</f>
        <v/>
      </c>
      <c r="W2" s="13" t="str">
        <f>IF(入学願書!S38="","",入学願書!S38)</f>
        <v/>
      </c>
      <c r="X2" s="13" t="str">
        <f>_xlfn.SWITCH(入学願書!W38,"有(Yes)","有","無(No)","無","")</f>
        <v/>
      </c>
      <c r="Y2" s="13" t="str">
        <f>IF(入学願書!Z38="","",入学願書!Z38)</f>
        <v xml:space="preserve"> </v>
      </c>
      <c r="Z2" s="13" t="str">
        <f>IF(入学願書!AI38="","",入学願書!AI38)</f>
        <v/>
      </c>
      <c r="AA2" s="13" t="str">
        <f>IF(入学願書!A40="","",入学願書!A40)</f>
        <v/>
      </c>
      <c r="AB2" s="13" t="str">
        <f>IF(入学願書!F40="","",入学願書!F40)</f>
        <v/>
      </c>
      <c r="AC2" s="13" t="str">
        <f>IF(入学願書!O40="","",入学願書!O40)</f>
        <v/>
      </c>
      <c r="AD2" s="13" t="str">
        <f>IF(入学願書!S40="","",入学願書!S40)</f>
        <v/>
      </c>
      <c r="AE2" s="13" t="str">
        <f>_xlfn.SWITCH(入学願書!W40,"有(Yes)","有","無(No)","無","")</f>
        <v/>
      </c>
      <c r="AF2" s="13" t="str">
        <f>IF(入学願書!Z40="","",入学願書!Z40)</f>
        <v xml:space="preserve"> </v>
      </c>
      <c r="AG2" s="13" t="str">
        <f>IF(入学願書!AI40="","",入学願書!AI40)</f>
        <v/>
      </c>
      <c r="AH2" s="13" t="str">
        <f>IF(入学願書!A42="","",入学願書!A42)</f>
        <v/>
      </c>
      <c r="AI2" s="13" t="str">
        <f>IF(入学願書!F42="","",入学願書!F42)</f>
        <v/>
      </c>
      <c r="AJ2" s="13" t="str">
        <f>IF(入学願書!O42="","",入学願書!O42)</f>
        <v/>
      </c>
      <c r="AK2" s="13" t="str">
        <f>IF(入学願書!S42="","",入学願書!S42)</f>
        <v/>
      </c>
      <c r="AL2" s="13" t="str">
        <f>_xlfn.SWITCH(入学願書!W42,"有(Yes)","有","無(No)","無","")</f>
        <v/>
      </c>
      <c r="AM2" s="13" t="str">
        <f>IF(入学願書!Z42="","",入学願書!Z42)</f>
        <v xml:space="preserve"> </v>
      </c>
      <c r="AN2" s="13" t="str">
        <f>IF(入学願書!AI42="","",入学願書!AI42)</f>
        <v/>
      </c>
      <c r="AO2" s="13" t="str">
        <f>IF(入学願書!A44="","",入学願書!A44)</f>
        <v/>
      </c>
      <c r="AP2" s="13" t="str">
        <f>IF(入学願書!F44="","",入学願書!F44)</f>
        <v/>
      </c>
      <c r="AQ2" s="13" t="str">
        <f>IF(入学願書!O44="","",入学願書!O44)</f>
        <v/>
      </c>
      <c r="AR2" s="13" t="str">
        <f>IF(入学願書!S44="","",入学願書!S44)</f>
        <v/>
      </c>
      <c r="AS2" s="13" t="str">
        <f>_xlfn.SWITCH(入学願書!W44,"有(Yes)","有","無(No)","無","")</f>
        <v/>
      </c>
      <c r="AT2" s="13" t="str">
        <f>IF(入学願書!Z44="","",入学願書!Z44)</f>
        <v/>
      </c>
      <c r="AU2" s="13" t="str">
        <f>IF(入学願書!AI44="","",入学願書!AI44)</f>
        <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D6F2-3D3E-4EF7-AC55-7AC34CDE43D7}">
  <sheetPr codeName="Sheet9"/>
  <dimension ref="A1:O2"/>
  <sheetViews>
    <sheetView workbookViewId="0">
      <selection activeCell="B6" sqref="B6:C7"/>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33.125" style="10" customWidth="1"/>
    <col min="7" max="7" width="41.5" style="10" customWidth="1"/>
    <col min="8" max="8" width="33.125" style="10" customWidth="1"/>
    <col min="9" max="9" width="37.625" style="10" customWidth="1"/>
    <col min="10" max="10" width="42" style="10" customWidth="1"/>
    <col min="11" max="11" width="11.625" style="10" customWidth="1"/>
    <col min="12" max="12" width="20" style="10" customWidth="1"/>
    <col min="13" max="13" width="39" style="10" customWidth="1"/>
    <col min="14" max="14" width="16.125" style="10" customWidth="1"/>
    <col min="15" max="15" width="20.5" style="10" customWidth="1"/>
    <col min="16" max="16384" width="9" style="10"/>
  </cols>
  <sheetData>
    <row r="1" spans="1:15">
      <c r="A1" s="22" t="s">
        <v>123</v>
      </c>
      <c r="B1" s="21" t="s">
        <v>124</v>
      </c>
      <c r="C1" s="22" t="s">
        <v>125</v>
      </c>
      <c r="D1" s="22" t="s">
        <v>126</v>
      </c>
      <c r="E1" s="23" t="s">
        <v>127</v>
      </c>
      <c r="F1" s="24" t="s">
        <v>305</v>
      </c>
      <c r="G1" s="24" t="s">
        <v>306</v>
      </c>
      <c r="H1" s="24" t="s">
        <v>307</v>
      </c>
      <c r="I1" s="24" t="s">
        <v>308</v>
      </c>
      <c r="J1" s="24" t="s">
        <v>309</v>
      </c>
      <c r="K1" s="24" t="s">
        <v>310</v>
      </c>
      <c r="L1" s="24" t="s">
        <v>311</v>
      </c>
      <c r="M1" s="24" t="s">
        <v>312</v>
      </c>
      <c r="N1" s="24" t="s">
        <v>313</v>
      </c>
      <c r="O1" s="24" t="s">
        <v>314</v>
      </c>
    </row>
    <row r="2" spans="1:15" s="13" customFormat="1">
      <c r="B2" s="42">
        <f>入学願書!R28</f>
        <v>45296</v>
      </c>
      <c r="E2" s="43"/>
      <c r="L2" s="13" t="s">
        <v>653</v>
      </c>
      <c r="M2" s="13" t="s">
        <v>652</v>
      </c>
      <c r="N2" s="13" t="s">
        <v>651</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F0CA-B105-4052-97E1-7E305E782A95}">
  <sheetPr codeName="Sheet10"/>
  <dimension ref="A1:BH3"/>
  <sheetViews>
    <sheetView topLeftCell="AU1" zoomScale="80" zoomScaleNormal="80" workbookViewId="0">
      <selection activeCell="AW15" sqref="AW15"/>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36.875" style="10" customWidth="1"/>
    <col min="7" max="7" width="46.5" style="10" customWidth="1"/>
    <col min="8" max="8" width="46.75" style="10" customWidth="1"/>
    <col min="9" max="9" width="34.75" style="10" customWidth="1"/>
    <col min="10" max="10" width="34.5" style="10" customWidth="1"/>
    <col min="11" max="11" width="47.25" style="10" customWidth="1"/>
    <col min="12" max="13" width="34.5" style="10" customWidth="1"/>
    <col min="14" max="14" width="32.375" style="10" customWidth="1"/>
    <col min="15" max="15" width="40.625" style="10" customWidth="1"/>
    <col min="16" max="17" width="34.5" style="10" customWidth="1"/>
    <col min="18" max="18" width="26" style="10" customWidth="1"/>
    <col min="19" max="19" width="25" style="10" customWidth="1"/>
    <col min="20" max="20" width="48.25" style="10" customWidth="1"/>
    <col min="21" max="21" width="29.375" style="10" customWidth="1"/>
    <col min="22" max="22" width="34.5" style="10" customWidth="1"/>
    <col min="23" max="23" width="36.125" style="10" customWidth="1"/>
    <col min="24" max="24" width="25" style="10" customWidth="1"/>
    <col min="25" max="25" width="42.625" style="10" customWidth="1"/>
    <col min="26" max="26" width="25" style="10" customWidth="1"/>
    <col min="27" max="27" width="48.25" style="10" customWidth="1"/>
    <col min="28" max="28" width="29.375" style="10" customWidth="1"/>
    <col min="29" max="29" width="34.5" style="10" customWidth="1"/>
    <col min="30" max="30" width="36.125" style="10" customWidth="1"/>
    <col min="31" max="31" width="25" style="10" customWidth="1"/>
    <col min="32" max="32" width="42.625" style="10" customWidth="1"/>
    <col min="33" max="36" width="17.75" style="15" customWidth="1"/>
    <col min="37" max="40" width="20" style="15" customWidth="1"/>
    <col min="41" max="41" width="24.375" style="15" customWidth="1"/>
    <col min="42" max="42" width="35.375" style="15" customWidth="1"/>
    <col min="43" max="43" width="28.875" style="15" customWidth="1"/>
    <col min="44" max="44" width="25.125" style="15" customWidth="1"/>
    <col min="45" max="45" width="31.75" style="15" customWidth="1"/>
    <col min="46" max="46" width="42.875" style="15" customWidth="1"/>
    <col min="47" max="47" width="49.5" style="15" customWidth="1"/>
    <col min="48" max="48" width="22" style="15" customWidth="1"/>
    <col min="49" max="49" width="43.75" style="10" customWidth="1"/>
    <col min="50" max="50" width="25" style="15" customWidth="1"/>
    <col min="51" max="51" width="27.25" style="15" customWidth="1"/>
    <col min="52" max="52" width="29.375" style="15" customWidth="1"/>
    <col min="53" max="53" width="42.75" style="15" customWidth="1"/>
    <col min="54" max="54" width="47.875" style="10" customWidth="1"/>
    <col min="55" max="55" width="22.625" style="15" customWidth="1"/>
    <col min="56" max="56" width="27.75" style="10" customWidth="1"/>
    <col min="57" max="60" width="22.625" style="15" customWidth="1"/>
    <col min="61" max="16384" width="9" style="10"/>
  </cols>
  <sheetData>
    <row r="1" spans="1:60">
      <c r="A1" s="22" t="s">
        <v>123</v>
      </c>
      <c r="B1" s="21" t="s">
        <v>124</v>
      </c>
      <c r="C1" s="22" t="s">
        <v>125</v>
      </c>
      <c r="D1" s="22" t="s">
        <v>126</v>
      </c>
      <c r="E1" s="23" t="s">
        <v>127</v>
      </c>
      <c r="F1" s="27" t="s">
        <v>315</v>
      </c>
      <c r="G1" s="27" t="s">
        <v>316</v>
      </c>
      <c r="H1" s="27" t="s">
        <v>317</v>
      </c>
      <c r="I1" s="27" t="s">
        <v>318</v>
      </c>
      <c r="J1" s="27" t="s">
        <v>319</v>
      </c>
      <c r="K1" s="27" t="s">
        <v>320</v>
      </c>
      <c r="L1" s="27" t="s">
        <v>321</v>
      </c>
      <c r="M1" s="27" t="s">
        <v>322</v>
      </c>
      <c r="N1" s="27" t="s">
        <v>323</v>
      </c>
      <c r="O1" s="27" t="s">
        <v>324</v>
      </c>
      <c r="P1" s="27" t="s">
        <v>325</v>
      </c>
      <c r="Q1" s="27" t="s">
        <v>326</v>
      </c>
      <c r="R1" s="27" t="s">
        <v>327</v>
      </c>
      <c r="S1" s="27" t="s">
        <v>328</v>
      </c>
      <c r="T1" s="27" t="s">
        <v>329</v>
      </c>
      <c r="U1" s="27" t="s">
        <v>330</v>
      </c>
      <c r="V1" s="27" t="s">
        <v>331</v>
      </c>
      <c r="W1" s="27" t="s">
        <v>332</v>
      </c>
      <c r="X1" s="27" t="s">
        <v>333</v>
      </c>
      <c r="Y1" s="27" t="s">
        <v>334</v>
      </c>
      <c r="Z1" s="27" t="s">
        <v>335</v>
      </c>
      <c r="AA1" s="27" t="s">
        <v>336</v>
      </c>
      <c r="AB1" s="27" t="s">
        <v>337</v>
      </c>
      <c r="AC1" s="27" t="s">
        <v>338</v>
      </c>
      <c r="AD1" s="27" t="s">
        <v>339</v>
      </c>
      <c r="AE1" s="27" t="s">
        <v>340</v>
      </c>
      <c r="AF1" s="27" t="s">
        <v>341</v>
      </c>
      <c r="AG1" s="15" t="s">
        <v>342</v>
      </c>
      <c r="AH1" s="15" t="s">
        <v>343</v>
      </c>
      <c r="AI1" s="15" t="s">
        <v>344</v>
      </c>
      <c r="AJ1" s="15" t="s">
        <v>345</v>
      </c>
      <c r="AK1" s="15" t="s">
        <v>346</v>
      </c>
      <c r="AL1" s="15" t="s">
        <v>347</v>
      </c>
      <c r="AM1" s="15" t="s">
        <v>348</v>
      </c>
      <c r="AN1" s="15" t="s">
        <v>349</v>
      </c>
      <c r="AO1" s="15" t="s">
        <v>350</v>
      </c>
      <c r="AP1" s="15" t="s">
        <v>351</v>
      </c>
      <c r="AQ1" s="15" t="s">
        <v>352</v>
      </c>
      <c r="AR1" s="15" t="s">
        <v>353</v>
      </c>
      <c r="AS1" s="15" t="s">
        <v>354</v>
      </c>
      <c r="AT1" s="15" t="s">
        <v>355</v>
      </c>
      <c r="AU1" s="15" t="s">
        <v>356</v>
      </c>
      <c r="AV1" s="15" t="s">
        <v>357</v>
      </c>
      <c r="AW1" s="27" t="s">
        <v>358</v>
      </c>
      <c r="AX1" s="15" t="s">
        <v>359</v>
      </c>
      <c r="AY1" s="15" t="s">
        <v>360</v>
      </c>
      <c r="AZ1" s="15" t="s">
        <v>361</v>
      </c>
      <c r="BA1" s="15" t="s">
        <v>362</v>
      </c>
      <c r="BB1" s="27" t="s">
        <v>363</v>
      </c>
      <c r="BC1" s="15" t="s">
        <v>364</v>
      </c>
      <c r="BD1" s="27" t="s">
        <v>365</v>
      </c>
      <c r="BE1" s="28" t="s">
        <v>366</v>
      </c>
      <c r="BF1" s="29" t="s">
        <v>367</v>
      </c>
      <c r="BG1" s="29" t="s">
        <v>368</v>
      </c>
      <c r="BH1" s="29" t="s">
        <v>369</v>
      </c>
    </row>
    <row r="2" spans="1:60" s="13" customFormat="1">
      <c r="B2" s="42">
        <f>入学願書!R28</f>
        <v>45296</v>
      </c>
      <c r="E2" s="43"/>
      <c r="G2" s="13" t="str">
        <f>IF(経費支弁書!V42="","",経費支弁書!V42)</f>
        <v/>
      </c>
      <c r="K2" s="13" t="s">
        <v>654</v>
      </c>
      <c r="S2" s="13" t="str">
        <f>IF(入学願書!G48="","",入学願書!G48)</f>
        <v/>
      </c>
      <c r="T2" s="13" t="str">
        <f>IF(入学願書!G50="","",入学願書!G50)</f>
        <v/>
      </c>
      <c r="U2" s="13" t="str">
        <f>IF(入学願書!AI50="","",入学願書!AI50)</f>
        <v/>
      </c>
      <c r="V2" s="13" t="str">
        <f>IF(入学願書!AI48="","",入学願書!AI48&amp;"("&amp;入学願書!G52&amp;")")</f>
        <v/>
      </c>
      <c r="W2" s="13" t="str">
        <f>IF(入学願書!AI52="","",入学願書!AI52)</f>
        <v/>
      </c>
      <c r="X2" s="44" t="str">
        <f>IF(入学願書!AI54="","",入学願書!AI54)</f>
        <v/>
      </c>
      <c r="Y2" s="13" t="str">
        <f>IF(入学願書!AI56="","",入学願書!AI56&amp;入学願書!G56&amp;"(レート:1="&amp;入学願書!V56&amp;"円;"&amp;入学願書!H76&amp;"年"&amp;入学願書!M76&amp;"月"&amp;入学願書!Q76&amp;"日時点)")</f>
        <v/>
      </c>
      <c r="Z2" s="13" t="str">
        <f>IF(入学願書!G60="","",入学願書!G60)</f>
        <v/>
      </c>
      <c r="AA2" s="13" t="str">
        <f>IF(入学願書!G62="","",入学願書!G62)</f>
        <v/>
      </c>
      <c r="AB2" s="13" t="str">
        <f>IF(入学願書!AI62="","",入学願書!AI62)</f>
        <v/>
      </c>
      <c r="AC2" s="13" t="str">
        <f>IF(入学願書!AI60="","",入学願書!AI60&amp;"("&amp;入学願書!G64&amp;")")</f>
        <v/>
      </c>
      <c r="AD2" s="13" t="str">
        <f>IF(入学願書!AI64="","",入学願書!AI64)</f>
        <v/>
      </c>
      <c r="AE2" s="13" t="str">
        <f>IF(入学願書!AI66="","",入学願書!AI66)</f>
        <v/>
      </c>
      <c r="AF2" s="13" t="str">
        <f>IF(入学願書!AI68="","",入学願書!AI68&amp;入学願書!G68&amp;"(レート:1="&amp;入学願書!V68&amp;"円;"&amp;入学願書!H76&amp;"年"&amp;入学願書!M76&amp;"月"&amp;入学願書!Q76&amp;"日時点)")</f>
        <v/>
      </c>
      <c r="AG2" s="13" t="str">
        <f>IF(OR(入学願書!V48="夫 Husband",入学願書!V60="夫 Husband"),"■","")</f>
        <v/>
      </c>
      <c r="AH2" s="13" t="str">
        <f>IF(OR(入学願書!V48="妻 Wife",入学願書!V60="妻 Wife"),"■","")</f>
        <v/>
      </c>
      <c r="AI2" s="13" t="str">
        <f>IF(OR(入学願書!V48="父 Father",入学願書!V60="父 Father"),"■","")</f>
        <v/>
      </c>
      <c r="AJ2" s="13" t="str">
        <f>IF(OR(入学願書!V48="母 Mother",入学願書!V60="母 Mother"),"■","")</f>
        <v/>
      </c>
      <c r="AK2" s="13" t="str">
        <f>IF(OR(入学願書!V48="祖父 Grandfather",入学願書!V60="祖父 Grandfather"),"■","")</f>
        <v/>
      </c>
      <c r="AL2" s="13" t="str">
        <f>IF(OR(入学願書!V48="祖母 Grandmother",入学願書!V60="祖母 Grandmother"),"■","")</f>
        <v/>
      </c>
      <c r="AM2" s="13" t="str">
        <f>IF(OR(入学願書!V48="養父 Foster Father",入学願書!V60="養父 Foster Father"),"■","")</f>
        <v/>
      </c>
      <c r="AN2" s="13" t="str">
        <f>IF(OR(入学願書!V48="養母 Foster Mother",入学願書!V60="養母 Foster Mother"),"■","")</f>
        <v/>
      </c>
      <c r="AO2" s="13" t="str">
        <f>_xlfn.IFS(入学願書!V48="兄 Brother","■",入学願書!V48="弟 Brother","■",入学願書!V48="姉 Sister","■",入学願書!V48="妹 Sister","■",入学願書!V60="兄 Brother","■",入学願書!V60="弟 Brother","■",入学願書!V60="姉 Sister","■",入学願書!V60="妹 Sister","■",TRUE,"")</f>
        <v/>
      </c>
      <c r="AP2" s="13" t="str">
        <f>_xlfn.IFS(入学願書!V48="叔父(伯父） Uncle","■",入学願書!V48="叔母(伯母）Aunt","■",入学願書!V60="叔父(伯父） Uncle","■",入学願書!V60="叔母(伯母）Aunt","■",TRUE,"")</f>
        <v/>
      </c>
      <c r="AR2" s="13" t="str">
        <f>_xlfn.IFS(入学願書!V48="友人 Friend","■",入学願書!V48="知人 Acquaintance","■",入学願書!V60="友人 Friend","■",入学願書!V60="知人 Acquaintance","■",TRUE,"")</f>
        <v/>
      </c>
      <c r="AV2" s="13" t="str">
        <f>_xlfn.IFS(入学願書!V48="本人Self-pay","■",入学願書!V48="継父 Stepfather","■",入学願書!V48="継母 Stepmother","■",入学願書!V60="継母 Stepmother","■",入学願書!V60="本人Self-pay","■",入学願書!V60="継父 Stepfather","■",TRUE,"")</f>
        <v/>
      </c>
      <c r="AW2" s="13" t="str">
        <f>_xlfn.IFS(AND(入学願書!V48="本人Self-pay",入学願書!V60=""),"本人",AND(入学願書!V48="継父 Stepfather",入学願書!V60=""),"継父",AND(入学願書!V48="継母 Stepmother",入学願書!V60=""),"継母",AND(入学願書!V48="本人Self-pay",入学願書!V60="継母 Stepmother"),"本人と継母",AND(入学願書!V48="本人Self-pay",入学願書!V60="継父 Stepfather"),"本人と継父",AND(入学願書!V48="継母 Stepmother",入学願書!V60="継父 Stepfather"),"継父と継母",AND(入学願書!V60="本人Self-pay",入学願書!V48="継母 Stepmother"),"本人と継母", AND(入学願書!V60="本人Self-pay",入学願書!V48="継父 Stepfather"),"本人と継父", AND(入学願書!V60="継母 Stepmother",入学願書!V48="継父 Stepfather"),"継父と継母",TRUE,"")</f>
        <v/>
      </c>
    </row>
    <row r="3" spans="1:60">
      <c r="AV3" s="1091"/>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CEDCB-9B73-4C66-8AA7-5B10AA2C4525}">
  <sheetPr codeName="Sheet12"/>
  <dimension ref="A1:F2"/>
  <sheetViews>
    <sheetView workbookViewId="0">
      <selection activeCell="I19" sqref="I19"/>
    </sheetView>
  </sheetViews>
  <sheetFormatPr defaultRowHeight="14.25"/>
  <cols>
    <col min="1" max="1" width="12.25" style="10" customWidth="1"/>
    <col min="2" max="2" width="11.625" style="11" customWidth="1"/>
    <col min="3" max="3" width="16.25" style="10" customWidth="1"/>
    <col min="4" max="4" width="22" style="10" customWidth="1"/>
    <col min="5" max="5" width="13.625" style="12" customWidth="1"/>
    <col min="6" max="6" width="36.25" style="13" customWidth="1"/>
    <col min="7" max="7" width="8.125" style="10" customWidth="1"/>
    <col min="8" max="16384" width="9" style="10"/>
  </cols>
  <sheetData>
    <row r="1" spans="1:6">
      <c r="A1" s="22" t="s">
        <v>123</v>
      </c>
      <c r="B1" s="21" t="s">
        <v>124</v>
      </c>
      <c r="C1" s="22" t="s">
        <v>125</v>
      </c>
      <c r="D1" s="22" t="s">
        <v>126</v>
      </c>
      <c r="E1" s="23" t="s">
        <v>127</v>
      </c>
      <c r="F1" s="13" t="s">
        <v>370</v>
      </c>
    </row>
    <row r="2" spans="1:6">
      <c r="C2" s="10">
        <f>基本情報!C2</f>
        <v>0</v>
      </c>
      <c r="F2" s="13" t="str">
        <f>IF(AND(表紙!B3="",表紙!B6=""),"",表紙!B3&amp;" "&amp;表紙!B6)</f>
        <v/>
      </c>
    </row>
  </sheetData>
  <phoneticPr fontId="4"/>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2AF2-F07A-4CD5-8E93-C8D43119C661}">
  <sheetPr codeName="Sheet1"/>
  <dimension ref="A1:K21"/>
  <sheetViews>
    <sheetView tabSelected="1" view="pageBreakPreview" zoomScaleNormal="100" zoomScaleSheetLayoutView="100" workbookViewId="0">
      <selection activeCell="B6" sqref="B6:D7"/>
    </sheetView>
  </sheetViews>
  <sheetFormatPr defaultRowHeight="13.5"/>
  <cols>
    <col min="1" max="2" width="9.625" style="202" customWidth="1"/>
    <col min="3" max="3" width="45.125" style="202" customWidth="1"/>
    <col min="4" max="5" width="6.875" style="202" customWidth="1"/>
    <col min="6" max="6" width="2.875" style="202" customWidth="1"/>
    <col min="7" max="7" width="4.125" style="202" customWidth="1"/>
    <col min="8" max="8" width="3.25" style="202" customWidth="1"/>
    <col min="9" max="9" width="3.875" style="202" customWidth="1"/>
    <col min="10" max="10" width="3.25" style="202" customWidth="1"/>
    <col min="11" max="11" width="3.125" style="202" customWidth="1"/>
    <col min="12" max="16384" width="9" style="202"/>
  </cols>
  <sheetData>
    <row r="1" spans="1:11" ht="16.149999999999999" customHeight="1">
      <c r="A1" s="197" t="s">
        <v>690</v>
      </c>
      <c r="B1" s="198"/>
      <c r="C1" s="199"/>
      <c r="D1" s="199"/>
      <c r="E1" s="199"/>
      <c r="F1" s="234" t="s">
        <v>687</v>
      </c>
      <c r="G1" s="235"/>
      <c r="H1" s="235"/>
      <c r="I1" s="236"/>
      <c r="J1" s="250"/>
      <c r="K1" s="201"/>
    </row>
    <row r="2" spans="1:11" ht="16.350000000000001" customHeight="1">
      <c r="A2" s="203" t="s">
        <v>691</v>
      </c>
      <c r="B2" s="204"/>
      <c r="C2" s="199"/>
      <c r="D2" s="199"/>
      <c r="E2" s="199"/>
      <c r="F2" s="237"/>
      <c r="G2" s="238"/>
      <c r="H2" s="238"/>
      <c r="I2" s="239"/>
      <c r="J2" s="250"/>
      <c r="K2" s="201"/>
    </row>
    <row r="3" spans="1:11" ht="16.350000000000001" customHeight="1">
      <c r="A3" s="205" t="s">
        <v>675</v>
      </c>
      <c r="B3" s="251"/>
      <c r="C3" s="251"/>
      <c r="D3" s="251"/>
      <c r="E3" s="199"/>
      <c r="F3" s="206"/>
      <c r="G3" s="206"/>
      <c r="H3" s="207"/>
      <c r="I3" s="207"/>
      <c r="J3" s="200"/>
      <c r="K3" s="201"/>
    </row>
    <row r="4" spans="1:11" ht="16.350000000000001" customHeight="1">
      <c r="A4" s="208" t="s">
        <v>676</v>
      </c>
      <c r="B4" s="252"/>
      <c r="C4" s="252"/>
      <c r="D4" s="252"/>
      <c r="E4" s="199"/>
      <c r="F4" s="206"/>
      <c r="G4" s="206"/>
      <c r="H4" s="207"/>
      <c r="I4" s="207"/>
      <c r="J4" s="200"/>
      <c r="K4" s="201"/>
    </row>
    <row r="5" spans="1:11" ht="3" customHeight="1">
      <c r="A5" s="208"/>
      <c r="B5" s="209"/>
      <c r="C5" s="209"/>
      <c r="D5" s="199"/>
      <c r="E5" s="199"/>
      <c r="F5" s="206"/>
      <c r="G5" s="206"/>
      <c r="H5" s="207"/>
      <c r="I5" s="207"/>
      <c r="J5" s="200"/>
      <c r="K5" s="201"/>
    </row>
    <row r="6" spans="1:11" ht="16.350000000000001" customHeight="1">
      <c r="A6" s="210" t="s">
        <v>688</v>
      </c>
      <c r="B6" s="253"/>
      <c r="C6" s="251"/>
      <c r="D6" s="251"/>
      <c r="E6" s="199"/>
      <c r="F6" s="206"/>
      <c r="G6" s="206"/>
      <c r="H6" s="207"/>
      <c r="I6" s="207"/>
      <c r="J6" s="200"/>
      <c r="K6" s="201"/>
    </row>
    <row r="7" spans="1:11" ht="14.25" customHeight="1">
      <c r="A7" s="208" t="s">
        <v>689</v>
      </c>
      <c r="B7" s="252"/>
      <c r="C7" s="252"/>
      <c r="D7" s="252"/>
      <c r="E7" s="199"/>
      <c r="F7" s="199"/>
      <c r="G7" s="199"/>
      <c r="H7" s="199"/>
      <c r="I7" s="199"/>
      <c r="J7" s="199"/>
      <c r="K7" s="199"/>
    </row>
    <row r="8" spans="1:11" ht="4.5" customHeight="1">
      <c r="A8" s="208"/>
      <c r="B8" s="212"/>
      <c r="C8" s="212"/>
      <c r="D8" s="199"/>
      <c r="E8" s="199"/>
      <c r="F8" s="199"/>
      <c r="G8" s="199"/>
      <c r="H8" s="199"/>
      <c r="I8" s="199"/>
      <c r="J8" s="199"/>
      <c r="K8" s="199"/>
    </row>
    <row r="9" spans="1:11" ht="14.25" customHeight="1">
      <c r="A9" s="211" t="s">
        <v>677</v>
      </c>
      <c r="B9" s="212"/>
      <c r="C9" s="212"/>
      <c r="D9" s="199"/>
      <c r="E9" s="240"/>
      <c r="F9" s="240"/>
      <c r="G9" s="240"/>
      <c r="H9" s="240"/>
      <c r="I9" s="240"/>
      <c r="J9" s="240"/>
      <c r="K9" s="199"/>
    </row>
    <row r="10" spans="1:11" ht="14.25" customHeight="1">
      <c r="A10" s="213" t="s">
        <v>678</v>
      </c>
      <c r="B10" s="212"/>
      <c r="C10" s="212"/>
      <c r="D10" s="199"/>
      <c r="E10" s="241"/>
      <c r="F10" s="241"/>
      <c r="G10" s="241"/>
      <c r="H10" s="241"/>
      <c r="I10" s="241"/>
      <c r="J10" s="241"/>
      <c r="K10" s="199"/>
    </row>
    <row r="11" spans="1:11" ht="77.45" customHeight="1">
      <c r="A11" s="199"/>
      <c r="B11" s="199"/>
      <c r="C11" s="242" t="s">
        <v>679</v>
      </c>
      <c r="D11" s="242"/>
      <c r="E11" s="242"/>
      <c r="F11" s="242"/>
      <c r="G11" s="242"/>
      <c r="H11" s="214"/>
      <c r="I11" s="214"/>
      <c r="J11" s="214"/>
      <c r="K11" s="199"/>
    </row>
    <row r="12" spans="1:11" ht="42.4" customHeight="1">
      <c r="A12" s="199"/>
      <c r="B12" s="199"/>
      <c r="C12" s="243" t="s">
        <v>680</v>
      </c>
      <c r="D12" s="244"/>
      <c r="E12" s="244"/>
      <c r="F12" s="244"/>
      <c r="G12" s="245"/>
      <c r="H12" s="215"/>
      <c r="I12" s="215"/>
      <c r="J12" s="215"/>
      <c r="K12" s="199"/>
    </row>
    <row r="13" spans="1:11" ht="41.25" customHeight="1">
      <c r="A13" s="199"/>
      <c r="B13" s="199"/>
      <c r="C13" s="246" t="s">
        <v>692</v>
      </c>
      <c r="D13" s="247"/>
      <c r="E13" s="247"/>
      <c r="F13" s="247"/>
      <c r="G13" s="248"/>
      <c r="H13" s="216"/>
      <c r="I13" s="216"/>
      <c r="J13" s="216"/>
      <c r="K13" s="199"/>
    </row>
    <row r="14" spans="1:11" ht="150" customHeight="1">
      <c r="A14" s="199"/>
      <c r="B14" s="199"/>
      <c r="C14" s="249" t="s">
        <v>71</v>
      </c>
      <c r="D14" s="249"/>
      <c r="E14" s="249"/>
      <c r="F14" s="249"/>
      <c r="G14" s="249"/>
      <c r="H14" s="217"/>
      <c r="I14" s="217"/>
      <c r="J14" s="217"/>
      <c r="K14" s="199"/>
    </row>
    <row r="15" spans="1:11" ht="18.95" customHeight="1">
      <c r="A15" s="199"/>
      <c r="B15" s="199"/>
      <c r="C15" s="232" t="s">
        <v>681</v>
      </c>
      <c r="D15" s="232"/>
      <c r="E15" s="232"/>
      <c r="F15" s="232"/>
      <c r="G15" s="232"/>
      <c r="H15" s="218"/>
      <c r="I15" s="218"/>
      <c r="J15" s="218"/>
      <c r="K15" s="199"/>
    </row>
    <row r="16" spans="1:11" ht="30.95" customHeight="1">
      <c r="A16" s="199"/>
      <c r="B16" s="199"/>
      <c r="C16" s="230" t="s">
        <v>682</v>
      </c>
      <c r="D16" s="230"/>
      <c r="E16" s="230"/>
      <c r="F16" s="230"/>
      <c r="G16" s="230"/>
      <c r="H16" s="219"/>
      <c r="I16" s="219"/>
      <c r="J16" s="219"/>
      <c r="K16" s="199"/>
    </row>
    <row r="17" spans="1:11" ht="72.95" customHeight="1">
      <c r="A17" s="199"/>
      <c r="B17" s="199"/>
      <c r="C17" s="231" t="s">
        <v>683</v>
      </c>
      <c r="D17" s="231"/>
      <c r="E17" s="231"/>
      <c r="F17" s="231"/>
      <c r="G17" s="231"/>
      <c r="H17" s="220"/>
      <c r="I17" s="220"/>
      <c r="J17" s="220"/>
      <c r="K17" s="199"/>
    </row>
    <row r="18" spans="1:11" ht="18.600000000000001" customHeight="1">
      <c r="A18" s="199"/>
      <c r="B18" s="199"/>
      <c r="C18" s="232" t="s">
        <v>684</v>
      </c>
      <c r="D18" s="232"/>
      <c r="E18" s="232"/>
      <c r="F18" s="232"/>
      <c r="G18" s="232"/>
      <c r="H18" s="218"/>
      <c r="I18" s="218"/>
      <c r="J18" s="218"/>
      <c r="K18" s="199"/>
    </row>
    <row r="19" spans="1:11" ht="25.35" customHeight="1">
      <c r="A19" s="199"/>
      <c r="B19" s="199"/>
      <c r="C19" s="221" t="s">
        <v>685</v>
      </c>
      <c r="D19" s="222"/>
      <c r="E19" s="222"/>
      <c r="F19" s="222"/>
      <c r="G19" s="222"/>
      <c r="H19" s="222"/>
      <c r="I19" s="222"/>
      <c r="J19" s="222"/>
      <c r="K19" s="199"/>
    </row>
    <row r="20" spans="1:11" ht="59.85" customHeight="1">
      <c r="A20" s="199"/>
      <c r="B20" s="199"/>
      <c r="C20" s="223" t="s">
        <v>686</v>
      </c>
      <c r="D20" s="224"/>
      <c r="E20" s="224"/>
      <c r="F20" s="224"/>
      <c r="G20" s="224"/>
      <c r="H20" s="224"/>
      <c r="I20" s="224"/>
      <c r="J20" s="224"/>
      <c r="K20" s="199"/>
    </row>
    <row r="21" spans="1:11" ht="68.099999999999994" customHeight="1">
      <c r="A21" s="199"/>
      <c r="B21" s="199"/>
      <c r="C21" s="233"/>
      <c r="D21" s="233"/>
      <c r="E21" s="233"/>
      <c r="F21" s="233"/>
      <c r="G21" s="233"/>
      <c r="H21" s="225"/>
      <c r="I21" s="225"/>
      <c r="J21" s="225"/>
      <c r="K21" s="199"/>
    </row>
  </sheetData>
  <sheetProtection algorithmName="SHA-512" hashValue="Dsrkv1KFC3KZG/zUL1vQbAXHMgLNK1kro42EgIqflN5nb5cWW28q3jbXV0rGuEBpEZpE5hf81G+s0Oo25bGjaQ==" saltValue="LNY240RuxbANiDApyJqQAw==" spinCount="100000" sheet="1" objects="1" scenarios="1" selectLockedCells="1"/>
  <mergeCells count="14">
    <mergeCell ref="C16:G16"/>
    <mergeCell ref="C17:G17"/>
    <mergeCell ref="C18:G18"/>
    <mergeCell ref="C21:G21"/>
    <mergeCell ref="F1:I2"/>
    <mergeCell ref="E9:J10"/>
    <mergeCell ref="C11:G11"/>
    <mergeCell ref="C12:G12"/>
    <mergeCell ref="C13:G13"/>
    <mergeCell ref="C14:G14"/>
    <mergeCell ref="C15:G15"/>
    <mergeCell ref="J1:J2"/>
    <mergeCell ref="B3:D4"/>
    <mergeCell ref="B6:D7"/>
  </mergeCells>
  <phoneticPr fontId="4"/>
  <dataValidations xWindow="265" yWindow="296" count="2">
    <dataValidation allowBlank="1" showInputMessage="1" showErrorMessage="1" prompt="担当者がいなければ、空欄のままにしてください。_x000a_If there is no responsible person, please leave it blank." sqref="B6:D7" xr:uid="{15510AD1-1B6E-498A-8E08-D2336028A05A}"/>
    <dataValidation allowBlank="1" showInputMessage="1" showErrorMessage="1" prompt="仲介業者がいなければ、「無」を入れてください。_x000a_If there is no agency, please insert ’無'." sqref="B3:D4" xr:uid="{350A4DDC-EEA2-42F8-BE28-CD941A487335}"/>
  </dataValidations>
  <pageMargins left="0.47244094488188981" right="0.19685039370078741" top="0.43307086614173229" bottom="0.19685039370078741" header="0.19685039370078741" footer="0.1968503937007874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M83"/>
  <sheetViews>
    <sheetView view="pageBreakPreview" zoomScaleNormal="100" zoomScaleSheetLayoutView="100" workbookViewId="0">
      <selection activeCell="Q31" sqref="Q31:S31"/>
    </sheetView>
  </sheetViews>
  <sheetFormatPr defaultColWidth="5.75" defaultRowHeight="11.25" outlineLevelRow="1"/>
  <cols>
    <col min="1" max="1" width="0.875" style="54" customWidth="1"/>
    <col min="2" max="5" width="2.625" style="54" customWidth="1"/>
    <col min="6" max="6" width="3.125" style="54" customWidth="1"/>
    <col min="7" max="7" width="2.625" style="54" customWidth="1"/>
    <col min="8" max="8" width="2.75" style="54" customWidth="1"/>
    <col min="9" max="15" width="2.625" style="54" customWidth="1"/>
    <col min="16" max="16" width="3.375" style="54" customWidth="1"/>
    <col min="17" max="17" width="2.375" style="54" customWidth="1"/>
    <col min="18" max="18" width="2.75" style="54" customWidth="1"/>
    <col min="19" max="20" width="3.125" style="54" customWidth="1"/>
    <col min="21" max="21" width="2.375" style="54" customWidth="1"/>
    <col min="22" max="26" width="3" style="54" customWidth="1"/>
    <col min="27" max="27" width="2.875" style="54" customWidth="1"/>
    <col min="28" max="29" width="3" style="54" customWidth="1"/>
    <col min="30" max="30" width="3.375" style="54" customWidth="1"/>
    <col min="31" max="34" width="2.625" style="54" customWidth="1"/>
    <col min="35" max="35" width="3.125" style="54" customWidth="1"/>
    <col min="36" max="36" width="2.625" style="54" customWidth="1"/>
    <col min="37" max="37" width="2.75" style="54" customWidth="1"/>
    <col min="38" max="38" width="3" style="54" customWidth="1"/>
    <col min="39" max="39" width="2.75" style="54" customWidth="1"/>
    <col min="40" max="40" width="3.375" style="54" customWidth="1"/>
    <col min="41" max="50" width="2.625" style="54" customWidth="1"/>
    <col min="51" max="51" width="2.625" style="54" hidden="1" customWidth="1"/>
    <col min="52" max="52" width="3.25" style="54" hidden="1" customWidth="1"/>
    <col min="53" max="58" width="2.625" style="54" hidden="1" customWidth="1"/>
    <col min="59" max="59" width="3.375" style="54" hidden="1" customWidth="1"/>
    <col min="60" max="60" width="4" style="54" hidden="1" customWidth="1"/>
    <col min="61" max="65" width="2.625" style="54" hidden="1" customWidth="1"/>
    <col min="66" max="91" width="2.625" style="54" customWidth="1"/>
    <col min="92" max="16384" width="5.75" style="54"/>
  </cols>
  <sheetData>
    <row r="1" spans="1:60" ht="18" customHeight="1">
      <c r="A1" s="196"/>
      <c r="B1" s="579" t="s">
        <v>693</v>
      </c>
      <c r="C1" s="579"/>
      <c r="D1" s="226"/>
      <c r="E1" s="227"/>
      <c r="F1" s="228" t="s">
        <v>695</v>
      </c>
      <c r="G1" s="195"/>
      <c r="H1" s="195"/>
      <c r="I1" s="195"/>
      <c r="J1" s="195"/>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45"/>
      <c r="AZ1" s="54" t="s">
        <v>471</v>
      </c>
    </row>
    <row r="2" spans="1:60" ht="19.5" customHeight="1">
      <c r="A2" s="57"/>
      <c r="B2" s="579"/>
      <c r="C2" s="579"/>
      <c r="D2" s="229"/>
      <c r="E2" s="229"/>
      <c r="F2" s="228" t="s">
        <v>694</v>
      </c>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45"/>
      <c r="AZ2" s="46" t="s">
        <v>472</v>
      </c>
      <c r="BG2" s="54" t="s">
        <v>558</v>
      </c>
      <c r="BH2" s="54" t="s">
        <v>186</v>
      </c>
    </row>
    <row r="3" spans="1:60" ht="18" customHeight="1">
      <c r="A3" s="487" t="s">
        <v>74</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57"/>
      <c r="AH3" s="57"/>
      <c r="AI3" s="57"/>
      <c r="AJ3" s="57"/>
      <c r="AK3" s="57"/>
      <c r="AL3" s="57"/>
      <c r="AM3" s="57"/>
      <c r="AN3" s="57"/>
      <c r="AO3" s="45"/>
      <c r="AZ3" s="54" t="s">
        <v>473</v>
      </c>
      <c r="BG3" s="54" t="s">
        <v>560</v>
      </c>
      <c r="BH3" s="54" t="s">
        <v>559</v>
      </c>
    </row>
    <row r="4" spans="1:60" ht="14.1" customHeight="1">
      <c r="A4" s="488" t="s">
        <v>60</v>
      </c>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57"/>
      <c r="AH4" s="57"/>
      <c r="AI4" s="57"/>
      <c r="AJ4" s="57"/>
      <c r="AK4" s="57"/>
      <c r="AL4" s="57"/>
      <c r="AM4" s="57"/>
      <c r="AN4" s="57"/>
      <c r="AO4" s="45"/>
      <c r="AZ4" s="54" t="s">
        <v>474</v>
      </c>
      <c r="BG4" s="54" t="s">
        <v>562</v>
      </c>
      <c r="BH4" s="54" t="s">
        <v>561</v>
      </c>
    </row>
    <row r="5" spans="1:60" ht="14.1" customHeight="1">
      <c r="A5" s="488"/>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57"/>
      <c r="AH5" s="57"/>
      <c r="AI5" s="57"/>
      <c r="AJ5" s="57"/>
      <c r="AK5" s="57"/>
      <c r="AL5" s="57"/>
      <c r="AM5" s="57"/>
      <c r="AN5" s="57"/>
      <c r="AO5" s="45"/>
      <c r="AZ5" s="54" t="s">
        <v>475</v>
      </c>
      <c r="BG5" s="54" t="s">
        <v>563</v>
      </c>
      <c r="BH5" s="54" t="s">
        <v>647</v>
      </c>
    </row>
    <row r="6" spans="1:60" ht="9" customHeight="1">
      <c r="A6" s="57"/>
      <c r="B6" s="57"/>
      <c r="C6" s="57"/>
      <c r="D6" s="57"/>
      <c r="E6" s="57"/>
      <c r="F6" s="57"/>
      <c r="G6" s="58"/>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45"/>
      <c r="AZ6" s="54" t="s">
        <v>476</v>
      </c>
      <c r="BG6" s="54" t="s">
        <v>565</v>
      </c>
      <c r="BH6" s="54" t="s">
        <v>564</v>
      </c>
    </row>
    <row r="7" spans="1:60" s="48" customFormat="1" ht="20.25" customHeight="1">
      <c r="A7" s="58"/>
      <c r="B7" s="58"/>
      <c r="C7" s="499" t="s">
        <v>61</v>
      </c>
      <c r="D7" s="499"/>
      <c r="E7" s="499"/>
      <c r="F7" s="500" t="s">
        <v>75</v>
      </c>
      <c r="G7" s="501"/>
      <c r="H7" s="501"/>
      <c r="I7" s="501"/>
      <c r="J7" s="58"/>
      <c r="K7" s="489"/>
      <c r="L7" s="489"/>
      <c r="M7" s="489"/>
      <c r="N7" s="489"/>
      <c r="O7" s="489"/>
      <c r="P7" s="489"/>
      <c r="Q7" s="489"/>
      <c r="R7" s="489"/>
      <c r="S7" s="489"/>
      <c r="T7" s="489"/>
      <c r="U7" s="489"/>
      <c r="V7" s="489"/>
      <c r="W7" s="489"/>
      <c r="X7" s="489"/>
      <c r="Y7" s="489"/>
      <c r="Z7" s="489"/>
      <c r="AA7" s="489"/>
      <c r="AB7" s="489"/>
      <c r="AC7" s="489"/>
      <c r="AD7" s="489"/>
      <c r="AE7" s="489"/>
      <c r="AF7" s="489"/>
      <c r="AG7" s="489"/>
      <c r="AH7" s="58"/>
      <c r="AI7" s="58"/>
      <c r="AJ7" s="58"/>
      <c r="AK7" s="58"/>
      <c r="AL7" s="58"/>
      <c r="AM7" s="58"/>
      <c r="AN7" s="58"/>
      <c r="AO7" s="47"/>
      <c r="AZ7" s="48" t="s">
        <v>477</v>
      </c>
      <c r="BG7" s="48" t="s">
        <v>567</v>
      </c>
      <c r="BH7" s="48" t="s">
        <v>566</v>
      </c>
    </row>
    <row r="8" spans="1:60" s="48" customFormat="1" ht="15.6" customHeight="1">
      <c r="A8" s="60"/>
      <c r="B8" s="313" t="s">
        <v>398</v>
      </c>
      <c r="C8" s="313"/>
      <c r="D8" s="313"/>
      <c r="E8" s="313"/>
      <c r="F8" s="314"/>
      <c r="G8" s="490" t="s">
        <v>617</v>
      </c>
      <c r="H8" s="491"/>
      <c r="I8" s="491"/>
      <c r="J8" s="491"/>
      <c r="K8" s="491"/>
      <c r="L8" s="491"/>
      <c r="M8" s="491"/>
      <c r="N8" s="491"/>
      <c r="O8" s="491"/>
      <c r="P8" s="491"/>
      <c r="Q8" s="494" t="s">
        <v>618</v>
      </c>
      <c r="R8" s="491"/>
      <c r="S8" s="491"/>
      <c r="T8" s="491"/>
      <c r="U8" s="491"/>
      <c r="V8" s="491"/>
      <c r="W8" s="491"/>
      <c r="X8" s="491"/>
      <c r="Y8" s="491"/>
      <c r="Z8" s="491"/>
      <c r="AA8" s="491"/>
      <c r="AB8" s="491"/>
      <c r="AC8" s="491"/>
      <c r="AD8" s="491"/>
      <c r="AE8" s="491"/>
      <c r="AF8" s="491"/>
      <c r="AG8" s="495"/>
      <c r="AH8" s="58"/>
      <c r="AI8" s="58"/>
      <c r="AJ8" s="58"/>
      <c r="AK8" s="58"/>
      <c r="AL8" s="58"/>
      <c r="AM8" s="58"/>
      <c r="AN8" s="58"/>
      <c r="AO8" s="47"/>
      <c r="AZ8" s="48" t="s">
        <v>478</v>
      </c>
      <c r="BG8" s="48" t="s">
        <v>569</v>
      </c>
      <c r="BH8" s="48" t="s">
        <v>568</v>
      </c>
    </row>
    <row r="9" spans="1:60" s="48" customFormat="1" ht="23.25" customHeight="1">
      <c r="A9" s="61"/>
      <c r="B9" s="502" t="s">
        <v>76</v>
      </c>
      <c r="C9" s="502"/>
      <c r="D9" s="502"/>
      <c r="E9" s="502"/>
      <c r="F9" s="503"/>
      <c r="G9" s="492"/>
      <c r="H9" s="493"/>
      <c r="I9" s="493"/>
      <c r="J9" s="493"/>
      <c r="K9" s="493"/>
      <c r="L9" s="493"/>
      <c r="M9" s="493"/>
      <c r="N9" s="493"/>
      <c r="O9" s="493"/>
      <c r="P9" s="493"/>
      <c r="Q9" s="496"/>
      <c r="R9" s="465"/>
      <c r="S9" s="465"/>
      <c r="T9" s="465"/>
      <c r="U9" s="465"/>
      <c r="V9" s="465"/>
      <c r="W9" s="465"/>
      <c r="X9" s="465"/>
      <c r="Y9" s="465"/>
      <c r="Z9" s="465"/>
      <c r="AA9" s="465"/>
      <c r="AB9" s="465"/>
      <c r="AC9" s="465"/>
      <c r="AD9" s="465"/>
      <c r="AE9" s="497"/>
      <c r="AF9" s="497"/>
      <c r="AG9" s="498"/>
      <c r="AH9" s="58"/>
      <c r="AI9" s="58"/>
      <c r="AJ9" s="58"/>
      <c r="AK9" s="58"/>
      <c r="AL9" s="58"/>
      <c r="AM9" s="58"/>
      <c r="AN9" s="58"/>
      <c r="AO9" s="47"/>
      <c r="AZ9" s="48" t="s">
        <v>479</v>
      </c>
      <c r="BG9" s="48" t="s">
        <v>571</v>
      </c>
      <c r="BH9" s="48" t="s">
        <v>570</v>
      </c>
    </row>
    <row r="10" spans="1:60" s="48" customFormat="1" ht="15.6" customHeight="1">
      <c r="A10" s="60"/>
      <c r="B10" s="313" t="s">
        <v>397</v>
      </c>
      <c r="C10" s="313"/>
      <c r="D10" s="313"/>
      <c r="E10" s="313"/>
      <c r="F10" s="314"/>
      <c r="G10" s="425"/>
      <c r="H10" s="340"/>
      <c r="I10" s="340"/>
      <c r="J10" s="340"/>
      <c r="K10" s="340"/>
      <c r="L10" s="486"/>
      <c r="M10" s="454" t="s">
        <v>387</v>
      </c>
      <c r="N10" s="456" t="str">
        <f>IF(Q76="","自動入力",DATEDIF(G10,DATE(H76,M76,Q76),"Y"))</f>
        <v>自動入力</v>
      </c>
      <c r="O10" s="456"/>
      <c r="P10" s="62" t="s">
        <v>437</v>
      </c>
      <c r="Q10" s="312" t="s">
        <v>401</v>
      </c>
      <c r="R10" s="313"/>
      <c r="S10" s="308"/>
      <c r="T10" s="308"/>
      <c r="U10" s="308"/>
      <c r="V10" s="309"/>
      <c r="W10" s="349" t="s">
        <v>390</v>
      </c>
      <c r="X10" s="350"/>
      <c r="Y10" s="350"/>
      <c r="Z10" s="350"/>
      <c r="AA10" s="351"/>
      <c r="AB10" s="477"/>
      <c r="AC10" s="478"/>
      <c r="AD10" s="479"/>
      <c r="AE10" s="312" t="s">
        <v>405</v>
      </c>
      <c r="AF10" s="313"/>
      <c r="AG10" s="313"/>
      <c r="AH10" s="314"/>
      <c r="AI10" s="316"/>
      <c r="AJ10" s="317"/>
      <c r="AK10" s="317"/>
      <c r="AL10" s="317"/>
      <c r="AM10" s="317"/>
      <c r="AN10" s="318"/>
      <c r="AZ10" s="48" t="s">
        <v>480</v>
      </c>
      <c r="BG10" s="48" t="s">
        <v>573</v>
      </c>
      <c r="BH10" s="48" t="s">
        <v>572</v>
      </c>
    </row>
    <row r="11" spans="1:60" s="48" customFormat="1" ht="15.6" customHeight="1">
      <c r="A11" s="61"/>
      <c r="B11" s="458" t="s">
        <v>395</v>
      </c>
      <c r="C11" s="458"/>
      <c r="D11" s="458"/>
      <c r="E11" s="458"/>
      <c r="F11" s="459"/>
      <c r="G11" s="342" t="str">
        <f>IF(G10="","YYYY/MM/DD","")</f>
        <v>YYYY/MM/DD</v>
      </c>
      <c r="H11" s="343"/>
      <c r="I11" s="343"/>
      <c r="J11" s="343"/>
      <c r="K11" s="343"/>
      <c r="L11" s="344"/>
      <c r="M11" s="455"/>
      <c r="N11" s="457"/>
      <c r="O11" s="457"/>
      <c r="P11" s="63" t="s">
        <v>388</v>
      </c>
      <c r="Q11" s="306" t="s">
        <v>389</v>
      </c>
      <c r="R11" s="307"/>
      <c r="S11" s="310"/>
      <c r="T11" s="310"/>
      <c r="U11" s="310"/>
      <c r="V11" s="311"/>
      <c r="W11" s="306" t="s">
        <v>391</v>
      </c>
      <c r="X11" s="307"/>
      <c r="Y11" s="307"/>
      <c r="Z11" s="307"/>
      <c r="AA11" s="315"/>
      <c r="AB11" s="480"/>
      <c r="AC11" s="481"/>
      <c r="AD11" s="482"/>
      <c r="AE11" s="306" t="s">
        <v>406</v>
      </c>
      <c r="AF11" s="307"/>
      <c r="AG11" s="307"/>
      <c r="AH11" s="315"/>
      <c r="AI11" s="319"/>
      <c r="AJ11" s="320"/>
      <c r="AK11" s="320"/>
      <c r="AL11" s="320"/>
      <c r="AM11" s="320"/>
      <c r="AN11" s="321"/>
      <c r="AZ11" s="48" t="s">
        <v>481</v>
      </c>
      <c r="BG11" s="48" t="s">
        <v>575</v>
      </c>
      <c r="BH11" s="48" t="s">
        <v>574</v>
      </c>
    </row>
    <row r="12" spans="1:60" s="48" customFormat="1" ht="15.6" customHeight="1">
      <c r="A12" s="60"/>
      <c r="B12" s="313" t="s">
        <v>399</v>
      </c>
      <c r="C12" s="313"/>
      <c r="D12" s="313"/>
      <c r="E12" s="313"/>
      <c r="F12" s="314"/>
      <c r="G12" s="585"/>
      <c r="H12" s="586"/>
      <c r="I12" s="586"/>
      <c r="J12" s="586"/>
      <c r="K12" s="586"/>
      <c r="L12" s="587"/>
      <c r="M12" s="474" t="s">
        <v>402</v>
      </c>
      <c r="N12" s="475"/>
      <c r="O12" s="475"/>
      <c r="P12" s="475"/>
      <c r="Q12" s="470"/>
      <c r="R12" s="471"/>
      <c r="S12" s="471"/>
      <c r="T12" s="471"/>
      <c r="U12" s="471"/>
      <c r="V12" s="471"/>
      <c r="W12" s="471"/>
      <c r="X12" s="471"/>
      <c r="Y12" s="471"/>
      <c r="Z12" s="471"/>
      <c r="AA12" s="471"/>
      <c r="AB12" s="467" t="s">
        <v>79</v>
      </c>
      <c r="AC12" s="468"/>
      <c r="AD12" s="469"/>
      <c r="AE12" s="462"/>
      <c r="AF12" s="463"/>
      <c r="AG12" s="463"/>
      <c r="AH12" s="463"/>
      <c r="AI12" s="463"/>
      <c r="AJ12" s="463"/>
      <c r="AK12" s="463"/>
      <c r="AL12" s="463"/>
      <c r="AM12" s="463"/>
      <c r="AN12" s="464"/>
      <c r="AO12" s="47"/>
      <c r="AZ12" s="48" t="s">
        <v>482</v>
      </c>
      <c r="BG12" s="48" t="s">
        <v>577</v>
      </c>
      <c r="BH12" s="48" t="s">
        <v>576</v>
      </c>
    </row>
    <row r="13" spans="1:60" s="48" customFormat="1" ht="15.6" customHeight="1">
      <c r="A13" s="61"/>
      <c r="B13" s="458" t="s">
        <v>77</v>
      </c>
      <c r="C13" s="458"/>
      <c r="D13" s="458"/>
      <c r="E13" s="458"/>
      <c r="F13" s="459"/>
      <c r="G13" s="588" t="str">
        <f>IF(G12="","",VLOOKUP(G12,$BG$2:$BH$32,2,FALSE))</f>
        <v/>
      </c>
      <c r="H13" s="589"/>
      <c r="I13" s="589"/>
      <c r="J13" s="589"/>
      <c r="K13" s="589"/>
      <c r="L13" s="590"/>
      <c r="M13" s="476" t="s">
        <v>11</v>
      </c>
      <c r="N13" s="458"/>
      <c r="O13" s="458"/>
      <c r="P13" s="458"/>
      <c r="Q13" s="472"/>
      <c r="R13" s="473"/>
      <c r="S13" s="473"/>
      <c r="T13" s="473"/>
      <c r="U13" s="473"/>
      <c r="V13" s="473"/>
      <c r="W13" s="473"/>
      <c r="X13" s="473"/>
      <c r="Y13" s="473"/>
      <c r="Z13" s="473"/>
      <c r="AA13" s="473"/>
      <c r="AB13" s="435"/>
      <c r="AC13" s="436"/>
      <c r="AD13" s="437"/>
      <c r="AE13" s="465"/>
      <c r="AF13" s="465"/>
      <c r="AG13" s="465"/>
      <c r="AH13" s="465"/>
      <c r="AI13" s="465"/>
      <c r="AJ13" s="465"/>
      <c r="AK13" s="465"/>
      <c r="AL13" s="465"/>
      <c r="AM13" s="465"/>
      <c r="AN13" s="466"/>
      <c r="AO13" s="47"/>
      <c r="AZ13" s="48" t="s">
        <v>483</v>
      </c>
      <c r="BG13" s="48" t="s">
        <v>579</v>
      </c>
      <c r="BH13" s="48" t="s">
        <v>578</v>
      </c>
    </row>
    <row r="14" spans="1:60" s="48" customFormat="1" ht="15.6" customHeight="1">
      <c r="A14" s="64"/>
      <c r="B14" s="313" t="s">
        <v>394</v>
      </c>
      <c r="C14" s="313"/>
      <c r="D14" s="313"/>
      <c r="E14" s="313"/>
      <c r="F14" s="314"/>
      <c r="G14" s="438"/>
      <c r="H14" s="439"/>
      <c r="I14" s="439"/>
      <c r="J14" s="439"/>
      <c r="K14" s="439"/>
      <c r="L14" s="439"/>
      <c r="M14" s="439"/>
      <c r="N14" s="439"/>
      <c r="O14" s="439"/>
      <c r="P14" s="439"/>
      <c r="Q14" s="439"/>
      <c r="R14" s="439"/>
      <c r="S14" s="439"/>
      <c r="T14" s="439"/>
      <c r="U14" s="439"/>
      <c r="V14" s="439"/>
      <c r="W14" s="439"/>
      <c r="X14" s="439"/>
      <c r="Y14" s="439"/>
      <c r="Z14" s="439"/>
      <c r="AA14" s="439"/>
      <c r="AB14" s="439"/>
      <c r="AC14" s="439"/>
      <c r="AD14" s="440"/>
      <c r="AE14" s="432" t="s">
        <v>63</v>
      </c>
      <c r="AF14" s="433"/>
      <c r="AG14" s="433"/>
      <c r="AH14" s="434"/>
      <c r="AI14" s="428"/>
      <c r="AJ14" s="428"/>
      <c r="AK14" s="428"/>
      <c r="AL14" s="428"/>
      <c r="AM14" s="428"/>
      <c r="AN14" s="429"/>
      <c r="AO14" s="47"/>
      <c r="AZ14" s="48" t="s">
        <v>484</v>
      </c>
      <c r="BG14" s="48" t="s">
        <v>581</v>
      </c>
      <c r="BH14" s="48" t="s">
        <v>580</v>
      </c>
    </row>
    <row r="15" spans="1:60" s="48" customFormat="1" ht="15.6" customHeight="1">
      <c r="A15" s="61"/>
      <c r="B15" s="458" t="s">
        <v>78</v>
      </c>
      <c r="C15" s="458"/>
      <c r="D15" s="458"/>
      <c r="E15" s="458"/>
      <c r="F15" s="459"/>
      <c r="G15" s="438"/>
      <c r="H15" s="439"/>
      <c r="I15" s="439"/>
      <c r="J15" s="439"/>
      <c r="K15" s="439"/>
      <c r="L15" s="439"/>
      <c r="M15" s="439"/>
      <c r="N15" s="439"/>
      <c r="O15" s="439"/>
      <c r="P15" s="439"/>
      <c r="Q15" s="439"/>
      <c r="R15" s="439"/>
      <c r="S15" s="439"/>
      <c r="T15" s="439"/>
      <c r="U15" s="439"/>
      <c r="V15" s="439"/>
      <c r="W15" s="439"/>
      <c r="X15" s="439"/>
      <c r="Y15" s="439"/>
      <c r="Z15" s="439"/>
      <c r="AA15" s="439"/>
      <c r="AB15" s="439"/>
      <c r="AC15" s="439"/>
      <c r="AD15" s="440"/>
      <c r="AE15" s="483" t="s">
        <v>386</v>
      </c>
      <c r="AF15" s="484"/>
      <c r="AG15" s="484"/>
      <c r="AH15" s="485"/>
      <c r="AI15" s="430"/>
      <c r="AJ15" s="430"/>
      <c r="AK15" s="430"/>
      <c r="AL15" s="430"/>
      <c r="AM15" s="430"/>
      <c r="AN15" s="431"/>
      <c r="AO15" s="47"/>
      <c r="AZ15" s="48" t="s">
        <v>485</v>
      </c>
      <c r="BG15" s="48" t="s">
        <v>583</v>
      </c>
      <c r="BH15" s="48" t="s">
        <v>582</v>
      </c>
    </row>
    <row r="16" spans="1:60" s="48" customFormat="1" ht="15.6" customHeight="1">
      <c r="A16" s="60"/>
      <c r="B16" s="460" t="s">
        <v>110</v>
      </c>
      <c r="C16" s="460"/>
      <c r="D16" s="460"/>
      <c r="E16" s="460"/>
      <c r="F16" s="461"/>
      <c r="G16" s="438"/>
      <c r="H16" s="439"/>
      <c r="I16" s="439"/>
      <c r="J16" s="439"/>
      <c r="K16" s="439"/>
      <c r="L16" s="439"/>
      <c r="M16" s="439"/>
      <c r="N16" s="439"/>
      <c r="O16" s="439"/>
      <c r="P16" s="439"/>
      <c r="Q16" s="439"/>
      <c r="R16" s="439"/>
      <c r="S16" s="439"/>
      <c r="T16" s="439"/>
      <c r="U16" s="439"/>
      <c r="V16" s="439"/>
      <c r="W16" s="439"/>
      <c r="X16" s="439"/>
      <c r="Y16" s="439"/>
      <c r="Z16" s="439"/>
      <c r="AA16" s="439"/>
      <c r="AB16" s="439"/>
      <c r="AC16" s="439"/>
      <c r="AD16" s="440"/>
      <c r="AE16" s="432" t="s">
        <v>112</v>
      </c>
      <c r="AF16" s="433"/>
      <c r="AG16" s="433"/>
      <c r="AH16" s="434"/>
      <c r="AI16" s="441"/>
      <c r="AJ16" s="428"/>
      <c r="AK16" s="428"/>
      <c r="AL16" s="428"/>
      <c r="AM16" s="428"/>
      <c r="AN16" s="429"/>
      <c r="AO16" s="47"/>
      <c r="AZ16" s="48" t="s">
        <v>486</v>
      </c>
      <c r="BG16" s="48" t="s">
        <v>584</v>
      </c>
      <c r="BH16" s="48" t="s">
        <v>648</v>
      </c>
    </row>
    <row r="17" spans="1:60" s="48" customFormat="1" ht="15.6" customHeight="1">
      <c r="A17" s="61"/>
      <c r="B17" s="458" t="s">
        <v>111</v>
      </c>
      <c r="C17" s="458"/>
      <c r="D17" s="458"/>
      <c r="E17" s="458"/>
      <c r="F17" s="459"/>
      <c r="G17" s="438"/>
      <c r="H17" s="439"/>
      <c r="I17" s="439"/>
      <c r="J17" s="439"/>
      <c r="K17" s="439"/>
      <c r="L17" s="439"/>
      <c r="M17" s="439"/>
      <c r="N17" s="439"/>
      <c r="O17" s="439"/>
      <c r="P17" s="439"/>
      <c r="Q17" s="439"/>
      <c r="R17" s="439"/>
      <c r="S17" s="439"/>
      <c r="T17" s="439"/>
      <c r="U17" s="439"/>
      <c r="V17" s="439"/>
      <c r="W17" s="439"/>
      <c r="X17" s="439"/>
      <c r="Y17" s="439"/>
      <c r="Z17" s="439"/>
      <c r="AA17" s="439"/>
      <c r="AB17" s="439"/>
      <c r="AC17" s="439"/>
      <c r="AD17" s="440"/>
      <c r="AE17" s="435" t="s">
        <v>385</v>
      </c>
      <c r="AF17" s="436"/>
      <c r="AG17" s="436"/>
      <c r="AH17" s="437"/>
      <c r="AI17" s="442"/>
      <c r="AJ17" s="430"/>
      <c r="AK17" s="430"/>
      <c r="AL17" s="430"/>
      <c r="AM17" s="430"/>
      <c r="AN17" s="431"/>
      <c r="AO17" s="47"/>
      <c r="AZ17" s="48" t="s">
        <v>487</v>
      </c>
      <c r="BG17" s="48" t="s">
        <v>586</v>
      </c>
      <c r="BH17" s="48" t="s">
        <v>585</v>
      </c>
    </row>
    <row r="18" spans="1:60" s="48" customFormat="1" ht="15.6" customHeight="1">
      <c r="A18" s="60"/>
      <c r="B18" s="313" t="s">
        <v>400</v>
      </c>
      <c r="C18" s="313"/>
      <c r="D18" s="313"/>
      <c r="E18" s="313"/>
      <c r="F18" s="314"/>
      <c r="G18" s="443"/>
      <c r="H18" s="443"/>
      <c r="I18" s="443"/>
      <c r="J18" s="443"/>
      <c r="K18" s="443"/>
      <c r="L18" s="444"/>
      <c r="M18" s="447" t="s">
        <v>392</v>
      </c>
      <c r="N18" s="448"/>
      <c r="O18" s="448"/>
      <c r="P18" s="448"/>
      <c r="Q18" s="425"/>
      <c r="R18" s="340"/>
      <c r="S18" s="340"/>
      <c r="T18" s="340"/>
      <c r="U18" s="340"/>
      <c r="V18" s="341"/>
      <c r="W18" s="415" t="s">
        <v>403</v>
      </c>
      <c r="X18" s="416"/>
      <c r="Y18" s="416"/>
      <c r="Z18" s="416"/>
      <c r="AA18" s="416"/>
      <c r="AB18" s="417"/>
      <c r="AC18" s="421"/>
      <c r="AD18" s="422"/>
      <c r="AE18" s="449" t="s">
        <v>104</v>
      </c>
      <c r="AF18" s="426"/>
      <c r="AG18" s="426"/>
      <c r="AH18" s="450"/>
      <c r="AI18" s="352"/>
      <c r="AJ18" s="352"/>
      <c r="AK18" s="352"/>
      <c r="AL18" s="352"/>
      <c r="AM18" s="65" t="s">
        <v>102</v>
      </c>
      <c r="AN18" s="66"/>
      <c r="AO18" s="47"/>
      <c r="AZ18" s="48" t="s">
        <v>488</v>
      </c>
      <c r="BG18" s="48" t="s">
        <v>588</v>
      </c>
      <c r="BH18" s="48" t="s">
        <v>587</v>
      </c>
    </row>
    <row r="19" spans="1:60" s="48" customFormat="1" ht="15.6" customHeight="1">
      <c r="A19" s="61"/>
      <c r="B19" s="458" t="s">
        <v>80</v>
      </c>
      <c r="C19" s="458"/>
      <c r="D19" s="458"/>
      <c r="E19" s="458"/>
      <c r="F19" s="459"/>
      <c r="G19" s="445"/>
      <c r="H19" s="445"/>
      <c r="I19" s="445"/>
      <c r="J19" s="445"/>
      <c r="K19" s="445"/>
      <c r="L19" s="446"/>
      <c r="M19" s="306" t="s">
        <v>393</v>
      </c>
      <c r="N19" s="307"/>
      <c r="O19" s="307"/>
      <c r="P19" s="307"/>
      <c r="Q19" s="342" t="str">
        <f>IF(Q18="","YYYY/MM/DD","")</f>
        <v>YYYY/MM/DD</v>
      </c>
      <c r="R19" s="343"/>
      <c r="S19" s="343"/>
      <c r="T19" s="343"/>
      <c r="U19" s="343"/>
      <c r="V19" s="344"/>
      <c r="W19" s="418" t="s">
        <v>404</v>
      </c>
      <c r="X19" s="419"/>
      <c r="Y19" s="419"/>
      <c r="Z19" s="419"/>
      <c r="AA19" s="419"/>
      <c r="AB19" s="420"/>
      <c r="AC19" s="423"/>
      <c r="AD19" s="424"/>
      <c r="AE19" s="435" t="s">
        <v>415</v>
      </c>
      <c r="AF19" s="436"/>
      <c r="AG19" s="436"/>
      <c r="AH19" s="437"/>
      <c r="AI19" s="353"/>
      <c r="AJ19" s="353"/>
      <c r="AK19" s="353"/>
      <c r="AL19" s="353"/>
      <c r="AM19" s="354" t="s">
        <v>103</v>
      </c>
      <c r="AN19" s="355"/>
      <c r="AO19" s="47"/>
      <c r="AZ19" s="48" t="s">
        <v>489</v>
      </c>
      <c r="BG19" s="48" t="s">
        <v>590</v>
      </c>
      <c r="BH19" s="48" t="s">
        <v>589</v>
      </c>
    </row>
    <row r="20" spans="1:60" s="48" customFormat="1" ht="15.6" customHeight="1">
      <c r="A20" s="60"/>
      <c r="B20" s="313" t="s">
        <v>407</v>
      </c>
      <c r="C20" s="313"/>
      <c r="D20" s="313"/>
      <c r="E20" s="313"/>
      <c r="F20" s="314"/>
      <c r="G20" s="425"/>
      <c r="H20" s="340"/>
      <c r="I20" s="340"/>
      <c r="J20" s="340"/>
      <c r="K20" s="340"/>
      <c r="L20" s="340"/>
      <c r="M20" s="426" t="s">
        <v>410</v>
      </c>
      <c r="N20" s="427"/>
      <c r="O20" s="340"/>
      <c r="P20" s="340"/>
      <c r="Q20" s="340"/>
      <c r="R20" s="340"/>
      <c r="S20" s="340"/>
      <c r="T20" s="341"/>
      <c r="U20" s="451" t="s">
        <v>98</v>
      </c>
      <c r="V20" s="452"/>
      <c r="W20" s="452"/>
      <c r="X20" s="453"/>
      <c r="Y20" s="558"/>
      <c r="Z20" s="558"/>
      <c r="AA20" s="558"/>
      <c r="AB20" s="558"/>
      <c r="AC20" s="558"/>
      <c r="AD20" s="559"/>
      <c r="AE20" s="451" t="s">
        <v>99</v>
      </c>
      <c r="AF20" s="452"/>
      <c r="AG20" s="452"/>
      <c r="AH20" s="453"/>
      <c r="AI20" s="568"/>
      <c r="AJ20" s="558"/>
      <c r="AK20" s="558"/>
      <c r="AL20" s="558"/>
      <c r="AM20" s="558"/>
      <c r="AN20" s="559"/>
      <c r="AO20" s="47"/>
      <c r="AZ20" s="48" t="s">
        <v>490</v>
      </c>
      <c r="BG20" s="48" t="s">
        <v>592</v>
      </c>
      <c r="BH20" s="48" t="s">
        <v>591</v>
      </c>
    </row>
    <row r="21" spans="1:60" s="48" customFormat="1" ht="15" customHeight="1">
      <c r="A21" s="61"/>
      <c r="B21" s="458" t="s">
        <v>408</v>
      </c>
      <c r="C21" s="458"/>
      <c r="D21" s="458"/>
      <c r="E21" s="458"/>
      <c r="F21" s="459"/>
      <c r="G21" s="342" t="str">
        <f>IF(G20="","YYYY/MM/DD","")</f>
        <v>YYYY/MM/DD</v>
      </c>
      <c r="H21" s="343"/>
      <c r="I21" s="343"/>
      <c r="J21" s="343"/>
      <c r="K21" s="343"/>
      <c r="L21" s="343"/>
      <c r="M21" s="569" t="s">
        <v>409</v>
      </c>
      <c r="N21" s="569"/>
      <c r="O21" s="436" t="str">
        <f>IF(O20="","YYYY/MM/DD","")</f>
        <v>YYYY/MM/DD</v>
      </c>
      <c r="P21" s="436"/>
      <c r="Q21" s="436"/>
      <c r="R21" s="436"/>
      <c r="S21" s="436"/>
      <c r="T21" s="562"/>
      <c r="U21" s="563" t="s">
        <v>94</v>
      </c>
      <c r="V21" s="564"/>
      <c r="W21" s="564"/>
      <c r="X21" s="565"/>
      <c r="Y21" s="560"/>
      <c r="Z21" s="560"/>
      <c r="AA21" s="560"/>
      <c r="AB21" s="560"/>
      <c r="AC21" s="560"/>
      <c r="AD21" s="561"/>
      <c r="AE21" s="555" t="s">
        <v>95</v>
      </c>
      <c r="AF21" s="556"/>
      <c r="AG21" s="556"/>
      <c r="AH21" s="557"/>
      <c r="AI21" s="560"/>
      <c r="AJ21" s="560"/>
      <c r="AK21" s="560"/>
      <c r="AL21" s="560"/>
      <c r="AM21" s="560"/>
      <c r="AN21" s="561"/>
      <c r="AO21" s="47"/>
      <c r="AZ21" s="48" t="s">
        <v>491</v>
      </c>
      <c r="BG21" s="48" t="s">
        <v>594</v>
      </c>
      <c r="BH21" s="48" t="s">
        <v>593</v>
      </c>
    </row>
    <row r="22" spans="1:60" s="48" customFormat="1" ht="15.6" customHeight="1">
      <c r="A22" s="67"/>
      <c r="B22" s="323" t="s">
        <v>109</v>
      </c>
      <c r="C22" s="323"/>
      <c r="D22" s="323"/>
      <c r="E22" s="323"/>
      <c r="F22" s="323"/>
      <c r="G22" s="323"/>
      <c r="H22" s="323"/>
      <c r="I22" s="323"/>
      <c r="J22" s="323"/>
      <c r="K22" s="323"/>
      <c r="L22" s="323"/>
      <c r="M22" s="517"/>
      <c r="N22" s="518"/>
      <c r="O22" s="346"/>
      <c r="P22" s="349" t="s">
        <v>416</v>
      </c>
      <c r="Q22" s="350"/>
      <c r="R22" s="350"/>
      <c r="S22" s="350"/>
      <c r="T22" s="350"/>
      <c r="U22" s="350"/>
      <c r="V22" s="350"/>
      <c r="W22" s="350"/>
      <c r="X22" s="350"/>
      <c r="Y22" s="350"/>
      <c r="Z22" s="351"/>
      <c r="AA22" s="352"/>
      <c r="AB22" s="352"/>
      <c r="AC22" s="65" t="s">
        <v>102</v>
      </c>
      <c r="AD22" s="66"/>
      <c r="AE22" s="334" t="s">
        <v>413</v>
      </c>
      <c r="AF22" s="335"/>
      <c r="AG22" s="335"/>
      <c r="AH22" s="335"/>
      <c r="AI22" s="335"/>
      <c r="AJ22" s="336"/>
      <c r="AK22" s="352"/>
      <c r="AL22" s="352"/>
      <c r="AM22" s="65" t="s">
        <v>102</v>
      </c>
      <c r="AN22" s="66"/>
      <c r="AO22" s="47"/>
      <c r="AZ22" s="48" t="s">
        <v>492</v>
      </c>
      <c r="BG22" s="48" t="s">
        <v>596</v>
      </c>
      <c r="BH22" s="48" t="s">
        <v>595</v>
      </c>
    </row>
    <row r="23" spans="1:60" s="48" customFormat="1" ht="15.6" customHeight="1">
      <c r="A23" s="68"/>
      <c r="B23" s="419" t="s">
        <v>412</v>
      </c>
      <c r="C23" s="419"/>
      <c r="D23" s="419"/>
      <c r="E23" s="419"/>
      <c r="F23" s="419"/>
      <c r="G23" s="419"/>
      <c r="H23" s="419"/>
      <c r="I23" s="419"/>
      <c r="J23" s="419"/>
      <c r="K23" s="419"/>
      <c r="L23" s="419"/>
      <c r="M23" s="420"/>
      <c r="N23" s="347"/>
      <c r="O23" s="348"/>
      <c r="P23" s="306" t="s">
        <v>417</v>
      </c>
      <c r="Q23" s="307"/>
      <c r="R23" s="307"/>
      <c r="S23" s="307"/>
      <c r="T23" s="307"/>
      <c r="U23" s="307"/>
      <c r="V23" s="307"/>
      <c r="W23" s="307"/>
      <c r="X23" s="307"/>
      <c r="Y23" s="307"/>
      <c r="Z23" s="315"/>
      <c r="AA23" s="353"/>
      <c r="AB23" s="353"/>
      <c r="AC23" s="354" t="s">
        <v>103</v>
      </c>
      <c r="AD23" s="355"/>
      <c r="AE23" s="306" t="s">
        <v>414</v>
      </c>
      <c r="AF23" s="307"/>
      <c r="AG23" s="307"/>
      <c r="AH23" s="307"/>
      <c r="AI23" s="307"/>
      <c r="AJ23" s="315"/>
      <c r="AK23" s="353"/>
      <c r="AL23" s="353"/>
      <c r="AM23" s="354" t="s">
        <v>103</v>
      </c>
      <c r="AN23" s="355"/>
      <c r="AO23" s="47"/>
      <c r="AZ23" s="48" t="s">
        <v>493</v>
      </c>
      <c r="BG23" s="48" t="s">
        <v>598</v>
      </c>
      <c r="BH23" s="48" t="s">
        <v>597</v>
      </c>
    </row>
    <row r="24" spans="1:60" s="48" customFormat="1" ht="15.6" customHeight="1">
      <c r="A24" s="67"/>
      <c r="B24" s="350" t="s">
        <v>418</v>
      </c>
      <c r="C24" s="350"/>
      <c r="D24" s="350"/>
      <c r="E24" s="350"/>
      <c r="F24" s="350"/>
      <c r="G24" s="350"/>
      <c r="H24" s="350"/>
      <c r="I24" s="350"/>
      <c r="J24" s="350"/>
      <c r="K24" s="350"/>
      <c r="L24" s="350"/>
      <c r="M24" s="351"/>
      <c r="N24" s="345"/>
      <c r="O24" s="346"/>
      <c r="P24" s="349" t="s">
        <v>420</v>
      </c>
      <c r="Q24" s="350"/>
      <c r="R24" s="350"/>
      <c r="S24" s="350"/>
      <c r="T24" s="350"/>
      <c r="U24" s="350"/>
      <c r="V24" s="350"/>
      <c r="W24" s="350"/>
      <c r="X24" s="350"/>
      <c r="Y24" s="350"/>
      <c r="Z24" s="351"/>
      <c r="AA24" s="258"/>
      <c r="AB24" s="259"/>
      <c r="AC24" s="259"/>
      <c r="AD24" s="259"/>
      <c r="AE24" s="259"/>
      <c r="AF24" s="259"/>
      <c r="AG24" s="259"/>
      <c r="AH24" s="259"/>
      <c r="AI24" s="259"/>
      <c r="AJ24" s="259"/>
      <c r="AK24" s="259"/>
      <c r="AL24" s="259"/>
      <c r="AM24" s="259"/>
      <c r="AN24" s="260"/>
      <c r="AO24" s="47"/>
      <c r="AZ24" s="48" t="s">
        <v>494</v>
      </c>
      <c r="BG24" s="48" t="s">
        <v>600</v>
      </c>
      <c r="BH24" s="48" t="s">
        <v>599</v>
      </c>
    </row>
    <row r="25" spans="1:60" s="48" customFormat="1" ht="15.6" customHeight="1">
      <c r="A25" s="476" t="s">
        <v>419</v>
      </c>
      <c r="B25" s="458"/>
      <c r="C25" s="458"/>
      <c r="D25" s="458"/>
      <c r="E25" s="458"/>
      <c r="F25" s="458"/>
      <c r="G25" s="458"/>
      <c r="H25" s="458"/>
      <c r="I25" s="458"/>
      <c r="J25" s="458"/>
      <c r="K25" s="458"/>
      <c r="L25" s="458"/>
      <c r="M25" s="459"/>
      <c r="N25" s="347"/>
      <c r="O25" s="348"/>
      <c r="P25" s="306" t="s">
        <v>421</v>
      </c>
      <c r="Q25" s="307"/>
      <c r="R25" s="307"/>
      <c r="S25" s="307"/>
      <c r="T25" s="307"/>
      <c r="U25" s="307"/>
      <c r="V25" s="307"/>
      <c r="W25" s="307"/>
      <c r="X25" s="307"/>
      <c r="Y25" s="307"/>
      <c r="Z25" s="315"/>
      <c r="AA25" s="261"/>
      <c r="AB25" s="262"/>
      <c r="AC25" s="262"/>
      <c r="AD25" s="262"/>
      <c r="AE25" s="262"/>
      <c r="AF25" s="262"/>
      <c r="AG25" s="262"/>
      <c r="AH25" s="262"/>
      <c r="AI25" s="262"/>
      <c r="AJ25" s="262"/>
      <c r="AK25" s="262"/>
      <c r="AL25" s="262"/>
      <c r="AM25" s="262"/>
      <c r="AN25" s="263"/>
      <c r="AO25" s="47"/>
      <c r="AZ25" s="48" t="s">
        <v>495</v>
      </c>
      <c r="BG25" s="48" t="s">
        <v>602</v>
      </c>
      <c r="BH25" s="48" t="s">
        <v>601</v>
      </c>
    </row>
    <row r="26" spans="1:60" s="48" customFormat="1" ht="15.6" customHeight="1">
      <c r="A26" s="67"/>
      <c r="B26" s="323" t="s">
        <v>422</v>
      </c>
      <c r="C26" s="323"/>
      <c r="D26" s="323"/>
      <c r="E26" s="323"/>
      <c r="F26" s="323"/>
      <c r="G26" s="323"/>
      <c r="H26" s="323"/>
      <c r="I26" s="323"/>
      <c r="J26" s="323"/>
      <c r="K26" s="323"/>
      <c r="L26" s="323"/>
      <c r="M26" s="517"/>
      <c r="N26" s="345"/>
      <c r="O26" s="346"/>
      <c r="P26" s="349" t="s">
        <v>416</v>
      </c>
      <c r="Q26" s="350"/>
      <c r="R26" s="350"/>
      <c r="S26" s="350"/>
      <c r="T26" s="350"/>
      <c r="U26" s="350"/>
      <c r="V26" s="350"/>
      <c r="W26" s="350"/>
      <c r="X26" s="350"/>
      <c r="Y26" s="350"/>
      <c r="Z26" s="351"/>
      <c r="AA26" s="352"/>
      <c r="AB26" s="352"/>
      <c r="AC26" s="65" t="s">
        <v>102</v>
      </c>
      <c r="AD26" s="66"/>
      <c r="AE26" s="334" t="s">
        <v>424</v>
      </c>
      <c r="AF26" s="335"/>
      <c r="AG26" s="335"/>
      <c r="AH26" s="336"/>
      <c r="AI26" s="340"/>
      <c r="AJ26" s="340"/>
      <c r="AK26" s="340"/>
      <c r="AL26" s="340"/>
      <c r="AM26" s="340"/>
      <c r="AN26" s="341"/>
      <c r="AO26" s="47"/>
      <c r="AZ26" s="48" t="s">
        <v>496</v>
      </c>
      <c r="BG26" s="48" t="s">
        <v>604</v>
      </c>
      <c r="BH26" s="48" t="s">
        <v>603</v>
      </c>
    </row>
    <row r="27" spans="1:60" s="48" customFormat="1" ht="15.6" customHeight="1">
      <c r="A27" s="68"/>
      <c r="B27" s="419" t="s">
        <v>423</v>
      </c>
      <c r="C27" s="419"/>
      <c r="D27" s="419"/>
      <c r="E27" s="419"/>
      <c r="F27" s="419"/>
      <c r="G27" s="419"/>
      <c r="H27" s="419"/>
      <c r="I27" s="419"/>
      <c r="J27" s="419"/>
      <c r="K27" s="419"/>
      <c r="L27" s="419"/>
      <c r="M27" s="420"/>
      <c r="N27" s="347"/>
      <c r="O27" s="348"/>
      <c r="P27" s="306" t="s">
        <v>417</v>
      </c>
      <c r="Q27" s="307"/>
      <c r="R27" s="307"/>
      <c r="S27" s="307"/>
      <c r="T27" s="307"/>
      <c r="U27" s="307"/>
      <c r="V27" s="307"/>
      <c r="W27" s="307"/>
      <c r="X27" s="307"/>
      <c r="Y27" s="307"/>
      <c r="Z27" s="315"/>
      <c r="AA27" s="353"/>
      <c r="AB27" s="353"/>
      <c r="AC27" s="354" t="s">
        <v>103</v>
      </c>
      <c r="AD27" s="355"/>
      <c r="AE27" s="337" t="s">
        <v>425</v>
      </c>
      <c r="AF27" s="338"/>
      <c r="AG27" s="338"/>
      <c r="AH27" s="339"/>
      <c r="AI27" s="342" t="str">
        <f>IF(AI26="","YYYY/MM/DD","")</f>
        <v>YYYY/MM/DD</v>
      </c>
      <c r="AJ27" s="343"/>
      <c r="AK27" s="343"/>
      <c r="AL27" s="343"/>
      <c r="AM27" s="343"/>
      <c r="AN27" s="344"/>
      <c r="AO27" s="47"/>
      <c r="AZ27" s="48" t="s">
        <v>497</v>
      </c>
      <c r="BG27" s="48" t="s">
        <v>606</v>
      </c>
      <c r="BH27" s="48" t="s">
        <v>605</v>
      </c>
    </row>
    <row r="28" spans="1:60" s="48" customFormat="1" ht="15.6" customHeight="1">
      <c r="A28" s="67"/>
      <c r="B28" s="313" t="s">
        <v>411</v>
      </c>
      <c r="C28" s="313"/>
      <c r="D28" s="313"/>
      <c r="E28" s="313"/>
      <c r="F28" s="314"/>
      <c r="G28" s="513"/>
      <c r="H28" s="513"/>
      <c r="I28" s="513"/>
      <c r="J28" s="513"/>
      <c r="K28" s="513"/>
      <c r="L28" s="514"/>
      <c r="M28" s="349" t="s">
        <v>426</v>
      </c>
      <c r="N28" s="350"/>
      <c r="O28" s="350"/>
      <c r="P28" s="350"/>
      <c r="Q28" s="351"/>
      <c r="R28" s="340">
        <v>45296</v>
      </c>
      <c r="S28" s="340"/>
      <c r="T28" s="340"/>
      <c r="U28" s="340"/>
      <c r="V28" s="340"/>
      <c r="W28" s="341"/>
      <c r="X28" s="349" t="s">
        <v>428</v>
      </c>
      <c r="Y28" s="350"/>
      <c r="Z28" s="350"/>
      <c r="AA28" s="406"/>
      <c r="AB28" s="407"/>
      <c r="AC28" s="407"/>
      <c r="AD28" s="408"/>
      <c r="AE28" s="349" t="s">
        <v>430</v>
      </c>
      <c r="AF28" s="350"/>
      <c r="AG28" s="350"/>
      <c r="AH28" s="350"/>
      <c r="AI28" s="351"/>
      <c r="AJ28" s="322" t="str">
        <f>_xlfn.SWITCH(G28,"1年3ケ月(1Year3Months)","1年3ケ月","1年6ケ月(1Year6Months)","1年6ケ月","1年9ケ月(1Year9Months)","1年9ケ月","2年(2Years)","2年","1ヶ月短期(1Month)","1ヶ月","2ヶ月短期(2Months)","2ヶ月","3ケ月短期(3Months)","3ケ月","")</f>
        <v/>
      </c>
      <c r="AK28" s="323"/>
      <c r="AL28" s="323"/>
      <c r="AM28" s="323"/>
      <c r="AN28" s="324"/>
      <c r="AO28" s="47"/>
      <c r="AZ28" s="48" t="s">
        <v>498</v>
      </c>
      <c r="BG28" s="48" t="s">
        <v>608</v>
      </c>
      <c r="BH28" s="48" t="s">
        <v>607</v>
      </c>
    </row>
    <row r="29" spans="1:60" s="48" customFormat="1" ht="15.6" customHeight="1">
      <c r="A29" s="68"/>
      <c r="B29" s="419" t="s">
        <v>396</v>
      </c>
      <c r="C29" s="419"/>
      <c r="D29" s="419"/>
      <c r="E29" s="419"/>
      <c r="F29" s="420"/>
      <c r="G29" s="515"/>
      <c r="H29" s="515"/>
      <c r="I29" s="515"/>
      <c r="J29" s="515"/>
      <c r="K29" s="515"/>
      <c r="L29" s="516"/>
      <c r="M29" s="394" t="s">
        <v>427</v>
      </c>
      <c r="N29" s="395"/>
      <c r="O29" s="395"/>
      <c r="P29" s="395"/>
      <c r="Q29" s="396"/>
      <c r="R29" s="342" t="str">
        <f>IF(R28="","YYYY/MM/DD","")</f>
        <v/>
      </c>
      <c r="S29" s="343"/>
      <c r="T29" s="343"/>
      <c r="U29" s="343"/>
      <c r="V29" s="343"/>
      <c r="W29" s="344"/>
      <c r="X29" s="397" t="s">
        <v>429</v>
      </c>
      <c r="Y29" s="398"/>
      <c r="Z29" s="398"/>
      <c r="AA29" s="409"/>
      <c r="AB29" s="410"/>
      <c r="AC29" s="410"/>
      <c r="AD29" s="411"/>
      <c r="AE29" s="403" t="s">
        <v>431</v>
      </c>
      <c r="AF29" s="404"/>
      <c r="AG29" s="404"/>
      <c r="AH29" s="404"/>
      <c r="AI29" s="405"/>
      <c r="AJ29" s="325"/>
      <c r="AK29" s="326"/>
      <c r="AL29" s="326"/>
      <c r="AM29" s="326"/>
      <c r="AN29" s="327"/>
      <c r="AO29" s="47"/>
      <c r="AZ29" s="48" t="s">
        <v>499</v>
      </c>
      <c r="BG29" s="48" t="s">
        <v>610</v>
      </c>
      <c r="BH29" s="48" t="s">
        <v>609</v>
      </c>
    </row>
    <row r="30" spans="1:60" s="48" customFormat="1" ht="9" customHeight="1">
      <c r="A30" s="6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7"/>
      <c r="AZ30" s="48" t="s">
        <v>500</v>
      </c>
      <c r="BG30" s="48" t="s">
        <v>612</v>
      </c>
      <c r="BH30" s="48" t="s">
        <v>611</v>
      </c>
    </row>
    <row r="31" spans="1:60" s="48" customFormat="1" ht="20.25" customHeight="1">
      <c r="A31" s="57"/>
      <c r="B31" s="58"/>
      <c r="C31" s="70" t="s">
        <v>371</v>
      </c>
      <c r="D31" s="70"/>
      <c r="E31" s="70"/>
      <c r="F31" s="70"/>
      <c r="G31" s="71"/>
      <c r="H31" s="71"/>
      <c r="I31" s="70"/>
      <c r="J31" s="70"/>
      <c r="K31" s="70"/>
      <c r="L31" s="70"/>
      <c r="M31" s="70"/>
      <c r="N31" s="72"/>
      <c r="O31" s="70"/>
      <c r="P31" s="70"/>
      <c r="Q31" s="399"/>
      <c r="R31" s="399"/>
      <c r="S31" s="399"/>
      <c r="T31" s="50" t="s">
        <v>432</v>
      </c>
      <c r="U31" s="51"/>
      <c r="V31" s="51"/>
      <c r="W31" s="51"/>
      <c r="X31" s="52"/>
      <c r="Y31" s="51"/>
      <c r="Z31" s="51"/>
      <c r="AA31" s="51"/>
      <c r="AB31" s="51"/>
      <c r="AC31" s="51"/>
      <c r="AD31" s="51"/>
      <c r="AE31" s="51"/>
      <c r="AF31" s="51"/>
      <c r="AG31" s="51"/>
      <c r="AH31" s="51"/>
      <c r="AI31" s="51"/>
      <c r="AJ31" s="51"/>
      <c r="AK31" s="51"/>
      <c r="AL31" s="51"/>
      <c r="AM31" s="53"/>
      <c r="AN31" s="53"/>
      <c r="AO31" s="47"/>
      <c r="AZ31" s="48" t="s">
        <v>501</v>
      </c>
      <c r="BG31" s="48" t="s">
        <v>614</v>
      </c>
      <c r="BH31" s="48" t="s">
        <v>613</v>
      </c>
    </row>
    <row r="32" spans="1:60" s="48" customFormat="1" ht="15.6" customHeight="1">
      <c r="A32" s="504" t="s">
        <v>551</v>
      </c>
      <c r="B32" s="505"/>
      <c r="C32" s="505"/>
      <c r="D32" s="505"/>
      <c r="E32" s="506"/>
      <c r="F32" s="507" t="s">
        <v>372</v>
      </c>
      <c r="G32" s="508"/>
      <c r="H32" s="508"/>
      <c r="I32" s="508"/>
      <c r="J32" s="508"/>
      <c r="K32" s="508"/>
      <c r="L32" s="508"/>
      <c r="M32" s="508"/>
      <c r="N32" s="509"/>
      <c r="O32" s="510" t="s">
        <v>373</v>
      </c>
      <c r="P32" s="511"/>
      <c r="Q32" s="511"/>
      <c r="R32" s="512"/>
      <c r="S32" s="507" t="s">
        <v>374</v>
      </c>
      <c r="T32" s="508"/>
      <c r="U32" s="508"/>
      <c r="V32" s="509"/>
      <c r="W32" s="507" t="s">
        <v>375</v>
      </c>
      <c r="X32" s="508"/>
      <c r="Y32" s="509"/>
      <c r="Z32" s="507" t="s">
        <v>376</v>
      </c>
      <c r="AA32" s="508"/>
      <c r="AB32" s="508"/>
      <c r="AC32" s="508"/>
      <c r="AD32" s="508"/>
      <c r="AE32" s="508"/>
      <c r="AF32" s="508"/>
      <c r="AG32" s="508"/>
      <c r="AH32" s="509"/>
      <c r="AI32" s="507" t="s">
        <v>377</v>
      </c>
      <c r="AJ32" s="508"/>
      <c r="AK32" s="508"/>
      <c r="AL32" s="508"/>
      <c r="AM32" s="508"/>
      <c r="AN32" s="509"/>
      <c r="AO32" s="47"/>
      <c r="AZ32" s="48" t="s">
        <v>502</v>
      </c>
      <c r="BG32" s="48" t="s">
        <v>616</v>
      </c>
      <c r="BH32" s="48" t="s">
        <v>615</v>
      </c>
    </row>
    <row r="33" spans="1:52" s="48" customFormat="1" ht="15.6" customHeight="1">
      <c r="A33" s="592" t="s">
        <v>378</v>
      </c>
      <c r="B33" s="593"/>
      <c r="C33" s="593"/>
      <c r="D33" s="593"/>
      <c r="E33" s="594"/>
      <c r="F33" s="552" t="s">
        <v>379</v>
      </c>
      <c r="G33" s="553"/>
      <c r="H33" s="553"/>
      <c r="I33" s="553"/>
      <c r="J33" s="553"/>
      <c r="K33" s="553"/>
      <c r="L33" s="553"/>
      <c r="M33" s="553"/>
      <c r="N33" s="554"/>
      <c r="O33" s="549" t="s">
        <v>66</v>
      </c>
      <c r="P33" s="550"/>
      <c r="Q33" s="550"/>
      <c r="R33" s="551"/>
      <c r="S33" s="552" t="s">
        <v>380</v>
      </c>
      <c r="T33" s="553"/>
      <c r="U33" s="553"/>
      <c r="V33" s="554"/>
      <c r="W33" s="552" t="s">
        <v>381</v>
      </c>
      <c r="X33" s="553"/>
      <c r="Y33" s="554"/>
      <c r="Z33" s="552" t="s">
        <v>382</v>
      </c>
      <c r="AA33" s="553"/>
      <c r="AB33" s="553"/>
      <c r="AC33" s="553"/>
      <c r="AD33" s="553"/>
      <c r="AE33" s="553"/>
      <c r="AF33" s="553"/>
      <c r="AG33" s="553"/>
      <c r="AH33" s="554"/>
      <c r="AI33" s="552" t="s">
        <v>383</v>
      </c>
      <c r="AJ33" s="553"/>
      <c r="AK33" s="553"/>
      <c r="AL33" s="553"/>
      <c r="AM33" s="553"/>
      <c r="AN33" s="554"/>
      <c r="AO33" s="47"/>
      <c r="AZ33" s="48" t="s">
        <v>503</v>
      </c>
    </row>
    <row r="34" spans="1:52" s="48" customFormat="1" ht="15.6" customHeight="1" outlineLevel="1">
      <c r="A34" s="595"/>
      <c r="B34" s="596"/>
      <c r="C34" s="596"/>
      <c r="D34" s="596"/>
      <c r="E34" s="597"/>
      <c r="F34" s="519"/>
      <c r="G34" s="520"/>
      <c r="H34" s="520"/>
      <c r="I34" s="520"/>
      <c r="J34" s="520"/>
      <c r="K34" s="520"/>
      <c r="L34" s="520"/>
      <c r="M34" s="520"/>
      <c r="N34" s="521"/>
      <c r="O34" s="328"/>
      <c r="P34" s="329"/>
      <c r="Q34" s="329"/>
      <c r="R34" s="330"/>
      <c r="S34" s="528"/>
      <c r="T34" s="529"/>
      <c r="U34" s="529"/>
      <c r="V34" s="530"/>
      <c r="W34" s="522"/>
      <c r="X34" s="523"/>
      <c r="Y34" s="524"/>
      <c r="Z34" s="519"/>
      <c r="AA34" s="520"/>
      <c r="AB34" s="520"/>
      <c r="AC34" s="520"/>
      <c r="AD34" s="520"/>
      <c r="AE34" s="520"/>
      <c r="AF34" s="520"/>
      <c r="AG34" s="520"/>
      <c r="AH34" s="521"/>
      <c r="AI34" s="525"/>
      <c r="AJ34" s="526"/>
      <c r="AK34" s="526"/>
      <c r="AL34" s="526"/>
      <c r="AM34" s="526"/>
      <c r="AN34" s="527"/>
      <c r="AO34" s="47"/>
      <c r="AZ34" s="48" t="s">
        <v>504</v>
      </c>
    </row>
    <row r="35" spans="1:52" s="48" customFormat="1" ht="15.6" customHeight="1" outlineLevel="1">
      <c r="A35" s="365"/>
      <c r="B35" s="363"/>
      <c r="C35" s="363"/>
      <c r="D35" s="363"/>
      <c r="E35" s="364"/>
      <c r="F35" s="366"/>
      <c r="G35" s="367"/>
      <c r="H35" s="367"/>
      <c r="I35" s="367"/>
      <c r="J35" s="367"/>
      <c r="K35" s="367"/>
      <c r="L35" s="367"/>
      <c r="M35" s="367"/>
      <c r="N35" s="368"/>
      <c r="O35" s="385" t="str">
        <f>IF(AND(A34&lt;&gt;"",O34=""),"YYYY/MM/DD","")</f>
        <v/>
      </c>
      <c r="P35" s="386"/>
      <c r="Q35" s="386"/>
      <c r="R35" s="387"/>
      <c r="S35" s="359" t="str">
        <f>IF(S34="","",VLOOKUP(S34,$BG$2:$BH$32,2,FALSE))</f>
        <v/>
      </c>
      <c r="T35" s="360"/>
      <c r="U35" s="360"/>
      <c r="V35" s="361"/>
      <c r="W35" s="370"/>
      <c r="X35" s="371"/>
      <c r="Y35" s="372"/>
      <c r="Z35" s="366"/>
      <c r="AA35" s="367"/>
      <c r="AB35" s="367"/>
      <c r="AC35" s="367"/>
      <c r="AD35" s="367"/>
      <c r="AE35" s="367"/>
      <c r="AF35" s="367"/>
      <c r="AG35" s="367"/>
      <c r="AH35" s="368"/>
      <c r="AI35" s="376"/>
      <c r="AJ35" s="377"/>
      <c r="AK35" s="377"/>
      <c r="AL35" s="377"/>
      <c r="AM35" s="377"/>
      <c r="AN35" s="378"/>
      <c r="AO35" s="47"/>
    </row>
    <row r="36" spans="1:52" s="48" customFormat="1" ht="15.6" customHeight="1" outlineLevel="1">
      <c r="A36" s="362"/>
      <c r="B36" s="363"/>
      <c r="C36" s="363"/>
      <c r="D36" s="363"/>
      <c r="E36" s="364"/>
      <c r="F36" s="366"/>
      <c r="G36" s="367"/>
      <c r="H36" s="367"/>
      <c r="I36" s="367"/>
      <c r="J36" s="367"/>
      <c r="K36" s="367"/>
      <c r="L36" s="367"/>
      <c r="M36" s="367"/>
      <c r="N36" s="368"/>
      <c r="O36" s="331"/>
      <c r="P36" s="332"/>
      <c r="Q36" s="332"/>
      <c r="R36" s="333"/>
      <c r="S36" s="356"/>
      <c r="T36" s="357"/>
      <c r="U36" s="357"/>
      <c r="V36" s="358"/>
      <c r="W36" s="370"/>
      <c r="X36" s="371"/>
      <c r="Y36" s="372"/>
      <c r="Z36" s="366"/>
      <c r="AA36" s="367"/>
      <c r="AB36" s="367"/>
      <c r="AC36" s="367"/>
      <c r="AD36" s="367"/>
      <c r="AE36" s="367"/>
      <c r="AF36" s="367"/>
      <c r="AG36" s="367"/>
      <c r="AH36" s="368"/>
      <c r="AI36" s="376"/>
      <c r="AJ36" s="377"/>
      <c r="AK36" s="377"/>
      <c r="AL36" s="377"/>
      <c r="AM36" s="377"/>
      <c r="AN36" s="378"/>
      <c r="AO36" s="47"/>
    </row>
    <row r="37" spans="1:52" s="48" customFormat="1" ht="15.6" customHeight="1" outlineLevel="1">
      <c r="A37" s="365"/>
      <c r="B37" s="363"/>
      <c r="C37" s="363"/>
      <c r="D37" s="363"/>
      <c r="E37" s="364"/>
      <c r="F37" s="366"/>
      <c r="G37" s="367"/>
      <c r="H37" s="367"/>
      <c r="I37" s="367"/>
      <c r="J37" s="367"/>
      <c r="K37" s="367"/>
      <c r="L37" s="367"/>
      <c r="M37" s="367"/>
      <c r="N37" s="368"/>
      <c r="O37" s="385" t="str">
        <f>IF(AND(A36&lt;&gt;"",O36=""),"YYYY/MM/DD","")</f>
        <v/>
      </c>
      <c r="P37" s="386"/>
      <c r="Q37" s="386"/>
      <c r="R37" s="387"/>
      <c r="S37" s="359" t="str">
        <f>IF(S36="","",VLOOKUP(S36,$BG$2:$BH$32,2,FALSE))</f>
        <v/>
      </c>
      <c r="T37" s="360"/>
      <c r="U37" s="360"/>
      <c r="V37" s="361"/>
      <c r="W37" s="370"/>
      <c r="X37" s="371"/>
      <c r="Y37" s="372"/>
      <c r="Z37" s="366"/>
      <c r="AA37" s="367"/>
      <c r="AB37" s="367"/>
      <c r="AC37" s="367"/>
      <c r="AD37" s="367"/>
      <c r="AE37" s="367"/>
      <c r="AF37" s="367"/>
      <c r="AG37" s="367"/>
      <c r="AH37" s="368"/>
      <c r="AI37" s="376"/>
      <c r="AJ37" s="377"/>
      <c r="AK37" s="377"/>
      <c r="AL37" s="377"/>
      <c r="AM37" s="377"/>
      <c r="AN37" s="378"/>
      <c r="AO37" s="47"/>
    </row>
    <row r="38" spans="1:52" s="48" customFormat="1" ht="15.6" customHeight="1" outlineLevel="1">
      <c r="A38" s="362"/>
      <c r="B38" s="363"/>
      <c r="C38" s="363"/>
      <c r="D38" s="363"/>
      <c r="E38" s="364"/>
      <c r="F38" s="366"/>
      <c r="G38" s="367"/>
      <c r="H38" s="367"/>
      <c r="I38" s="367"/>
      <c r="J38" s="367"/>
      <c r="K38" s="367"/>
      <c r="L38" s="367"/>
      <c r="M38" s="367"/>
      <c r="N38" s="368"/>
      <c r="O38" s="331"/>
      <c r="P38" s="332"/>
      <c r="Q38" s="332"/>
      <c r="R38" s="333"/>
      <c r="S38" s="356"/>
      <c r="T38" s="357"/>
      <c r="U38" s="357"/>
      <c r="V38" s="358"/>
      <c r="W38" s="370"/>
      <c r="X38" s="371"/>
      <c r="Y38" s="372"/>
      <c r="Z38" s="366" t="s">
        <v>384</v>
      </c>
      <c r="AA38" s="367"/>
      <c r="AB38" s="367"/>
      <c r="AC38" s="367"/>
      <c r="AD38" s="367"/>
      <c r="AE38" s="367"/>
      <c r="AF38" s="367"/>
      <c r="AG38" s="367"/>
      <c r="AH38" s="368"/>
      <c r="AI38" s="376"/>
      <c r="AJ38" s="377"/>
      <c r="AK38" s="377"/>
      <c r="AL38" s="377"/>
      <c r="AM38" s="377"/>
      <c r="AN38" s="378"/>
      <c r="AO38" s="47"/>
    </row>
    <row r="39" spans="1:52" s="48" customFormat="1" ht="15.6" customHeight="1" outlineLevel="1">
      <c r="A39" s="365"/>
      <c r="B39" s="363"/>
      <c r="C39" s="363"/>
      <c r="D39" s="363"/>
      <c r="E39" s="364"/>
      <c r="F39" s="366"/>
      <c r="G39" s="367"/>
      <c r="H39" s="367"/>
      <c r="I39" s="367"/>
      <c r="J39" s="367"/>
      <c r="K39" s="367"/>
      <c r="L39" s="367"/>
      <c r="M39" s="367"/>
      <c r="N39" s="368"/>
      <c r="O39" s="385" t="str">
        <f>IF(AND(A38&lt;&gt;"",O38=""),"YYYY/MM/DD","")</f>
        <v/>
      </c>
      <c r="P39" s="386"/>
      <c r="Q39" s="386"/>
      <c r="R39" s="387"/>
      <c r="S39" s="359" t="str">
        <f>IF(S38="","",VLOOKUP(S38,$BG$2:$BH$32,2,FALSE))</f>
        <v/>
      </c>
      <c r="T39" s="360"/>
      <c r="U39" s="360"/>
      <c r="V39" s="361"/>
      <c r="W39" s="370"/>
      <c r="X39" s="371"/>
      <c r="Y39" s="372"/>
      <c r="Z39" s="366"/>
      <c r="AA39" s="367"/>
      <c r="AB39" s="367"/>
      <c r="AC39" s="367"/>
      <c r="AD39" s="367"/>
      <c r="AE39" s="367"/>
      <c r="AF39" s="367"/>
      <c r="AG39" s="367"/>
      <c r="AH39" s="368"/>
      <c r="AI39" s="376"/>
      <c r="AJ39" s="377"/>
      <c r="AK39" s="377"/>
      <c r="AL39" s="377"/>
      <c r="AM39" s="377"/>
      <c r="AN39" s="378"/>
      <c r="AO39" s="47"/>
    </row>
    <row r="40" spans="1:52" s="48" customFormat="1" ht="15.6" customHeight="1" outlineLevel="1">
      <c r="A40" s="365"/>
      <c r="B40" s="363"/>
      <c r="C40" s="363"/>
      <c r="D40" s="363"/>
      <c r="E40" s="364"/>
      <c r="F40" s="366"/>
      <c r="G40" s="367"/>
      <c r="H40" s="367"/>
      <c r="I40" s="367"/>
      <c r="J40" s="367"/>
      <c r="K40" s="367"/>
      <c r="L40" s="367"/>
      <c r="M40" s="367"/>
      <c r="N40" s="368"/>
      <c r="O40" s="331"/>
      <c r="P40" s="332"/>
      <c r="Q40" s="332"/>
      <c r="R40" s="333"/>
      <c r="S40" s="356"/>
      <c r="T40" s="357"/>
      <c r="U40" s="357"/>
      <c r="V40" s="358"/>
      <c r="W40" s="370"/>
      <c r="X40" s="371"/>
      <c r="Y40" s="372"/>
      <c r="Z40" s="366" t="s">
        <v>384</v>
      </c>
      <c r="AA40" s="367"/>
      <c r="AB40" s="367"/>
      <c r="AC40" s="367"/>
      <c r="AD40" s="367"/>
      <c r="AE40" s="367"/>
      <c r="AF40" s="367"/>
      <c r="AG40" s="367"/>
      <c r="AH40" s="368"/>
      <c r="AI40" s="376"/>
      <c r="AJ40" s="377"/>
      <c r="AK40" s="377"/>
      <c r="AL40" s="377"/>
      <c r="AM40" s="377"/>
      <c r="AN40" s="378"/>
      <c r="AO40" s="47"/>
    </row>
    <row r="41" spans="1:52" s="48" customFormat="1" ht="15.6" customHeight="1" outlineLevel="1">
      <c r="A41" s="365"/>
      <c r="B41" s="363"/>
      <c r="C41" s="363"/>
      <c r="D41" s="363"/>
      <c r="E41" s="364"/>
      <c r="F41" s="366"/>
      <c r="G41" s="367"/>
      <c r="H41" s="367"/>
      <c r="I41" s="367"/>
      <c r="J41" s="367"/>
      <c r="K41" s="367"/>
      <c r="L41" s="367"/>
      <c r="M41" s="367"/>
      <c r="N41" s="368"/>
      <c r="O41" s="385" t="str">
        <f>IF(AND(A40&lt;&gt;"",O40=""),"YYYY/MM/DD","")</f>
        <v/>
      </c>
      <c r="P41" s="386"/>
      <c r="Q41" s="386"/>
      <c r="R41" s="387"/>
      <c r="S41" s="359" t="str">
        <f>IF(S40="","",VLOOKUP(S40,$BG$2:$BH$32,2,FALSE))</f>
        <v/>
      </c>
      <c r="T41" s="360"/>
      <c r="U41" s="360"/>
      <c r="V41" s="361"/>
      <c r="W41" s="370"/>
      <c r="X41" s="371"/>
      <c r="Y41" s="372"/>
      <c r="Z41" s="366"/>
      <c r="AA41" s="367"/>
      <c r="AB41" s="367"/>
      <c r="AC41" s="367"/>
      <c r="AD41" s="367"/>
      <c r="AE41" s="367"/>
      <c r="AF41" s="367"/>
      <c r="AG41" s="367"/>
      <c r="AH41" s="368"/>
      <c r="AI41" s="376"/>
      <c r="AJ41" s="377"/>
      <c r="AK41" s="377"/>
      <c r="AL41" s="377"/>
      <c r="AM41" s="377"/>
      <c r="AN41" s="378"/>
      <c r="AO41" s="47"/>
    </row>
    <row r="42" spans="1:52" s="48" customFormat="1" ht="15.6" customHeight="1" outlineLevel="1">
      <c r="A42" s="365"/>
      <c r="B42" s="363"/>
      <c r="C42" s="363"/>
      <c r="D42" s="363"/>
      <c r="E42" s="364"/>
      <c r="F42" s="543"/>
      <c r="G42" s="544"/>
      <c r="H42" s="544"/>
      <c r="I42" s="544"/>
      <c r="J42" s="544"/>
      <c r="K42" s="544"/>
      <c r="L42" s="544"/>
      <c r="M42" s="544"/>
      <c r="N42" s="545"/>
      <c r="O42" s="331"/>
      <c r="P42" s="332"/>
      <c r="Q42" s="332"/>
      <c r="R42" s="333"/>
      <c r="S42" s="356"/>
      <c r="T42" s="357"/>
      <c r="U42" s="357"/>
      <c r="V42" s="358"/>
      <c r="W42" s="537"/>
      <c r="X42" s="538"/>
      <c r="Y42" s="539"/>
      <c r="Z42" s="543" t="s">
        <v>384</v>
      </c>
      <c r="AA42" s="544"/>
      <c r="AB42" s="544"/>
      <c r="AC42" s="544"/>
      <c r="AD42" s="544"/>
      <c r="AE42" s="544"/>
      <c r="AF42" s="544"/>
      <c r="AG42" s="544"/>
      <c r="AH42" s="545"/>
      <c r="AI42" s="531"/>
      <c r="AJ42" s="532"/>
      <c r="AK42" s="532"/>
      <c r="AL42" s="532"/>
      <c r="AM42" s="532"/>
      <c r="AN42" s="533"/>
      <c r="AO42" s="47"/>
    </row>
    <row r="43" spans="1:52" s="48" customFormat="1" ht="15.6" customHeight="1" outlineLevel="1">
      <c r="A43" s="365"/>
      <c r="B43" s="363"/>
      <c r="C43" s="363"/>
      <c r="D43" s="363"/>
      <c r="E43" s="364"/>
      <c r="F43" s="546"/>
      <c r="G43" s="547"/>
      <c r="H43" s="547"/>
      <c r="I43" s="547"/>
      <c r="J43" s="547"/>
      <c r="K43" s="547"/>
      <c r="L43" s="547"/>
      <c r="M43" s="547"/>
      <c r="N43" s="548"/>
      <c r="O43" s="385" t="str">
        <f>IF(AND(A42&lt;&gt;"",O42=""),"YYYY/MM/DD","")</f>
        <v/>
      </c>
      <c r="P43" s="386"/>
      <c r="Q43" s="386"/>
      <c r="R43" s="387"/>
      <c r="S43" s="359" t="str">
        <f>IF(S42="","",VLOOKUP(S42,$BG$2:$BH$32,2,FALSE))</f>
        <v/>
      </c>
      <c r="T43" s="360"/>
      <c r="U43" s="360"/>
      <c r="V43" s="361"/>
      <c r="W43" s="540"/>
      <c r="X43" s="541"/>
      <c r="Y43" s="542"/>
      <c r="Z43" s="546"/>
      <c r="AA43" s="547"/>
      <c r="AB43" s="547"/>
      <c r="AC43" s="547"/>
      <c r="AD43" s="547"/>
      <c r="AE43" s="547"/>
      <c r="AF43" s="547"/>
      <c r="AG43" s="547"/>
      <c r="AH43" s="548"/>
      <c r="AI43" s="534"/>
      <c r="AJ43" s="535"/>
      <c r="AK43" s="535"/>
      <c r="AL43" s="535"/>
      <c r="AM43" s="535"/>
      <c r="AN43" s="536"/>
      <c r="AO43" s="47"/>
    </row>
    <row r="44" spans="1:52" s="48" customFormat="1" ht="15.6" customHeight="1" outlineLevel="1">
      <c r="A44" s="362"/>
      <c r="B44" s="363"/>
      <c r="C44" s="363"/>
      <c r="D44" s="363"/>
      <c r="E44" s="364"/>
      <c r="F44" s="366"/>
      <c r="G44" s="367"/>
      <c r="H44" s="367"/>
      <c r="I44" s="367"/>
      <c r="J44" s="367"/>
      <c r="K44" s="367"/>
      <c r="L44" s="367"/>
      <c r="M44" s="367"/>
      <c r="N44" s="368"/>
      <c r="O44" s="331"/>
      <c r="P44" s="332"/>
      <c r="Q44" s="332"/>
      <c r="R44" s="333"/>
      <c r="S44" s="356"/>
      <c r="T44" s="357"/>
      <c r="U44" s="357"/>
      <c r="V44" s="358"/>
      <c r="W44" s="370"/>
      <c r="X44" s="371"/>
      <c r="Y44" s="372"/>
      <c r="Z44" s="366"/>
      <c r="AA44" s="367"/>
      <c r="AB44" s="367"/>
      <c r="AC44" s="367"/>
      <c r="AD44" s="367"/>
      <c r="AE44" s="367"/>
      <c r="AF44" s="367"/>
      <c r="AG44" s="367"/>
      <c r="AH44" s="368"/>
      <c r="AI44" s="376"/>
      <c r="AJ44" s="377"/>
      <c r="AK44" s="377"/>
      <c r="AL44" s="377"/>
      <c r="AM44" s="377"/>
      <c r="AN44" s="378"/>
      <c r="AO44" s="47"/>
    </row>
    <row r="45" spans="1:52" s="48" customFormat="1" ht="15.6" customHeight="1" outlineLevel="1">
      <c r="A45" s="598"/>
      <c r="B45" s="599"/>
      <c r="C45" s="599"/>
      <c r="D45" s="599"/>
      <c r="E45" s="600"/>
      <c r="F45" s="379"/>
      <c r="G45" s="380"/>
      <c r="H45" s="380"/>
      <c r="I45" s="380"/>
      <c r="J45" s="380"/>
      <c r="K45" s="380"/>
      <c r="L45" s="380"/>
      <c r="M45" s="380"/>
      <c r="N45" s="381"/>
      <c r="O45" s="412" t="str">
        <f>IF(AND(A44&lt;&gt;"",O44=""),"YYYY/MM/DD","")</f>
        <v/>
      </c>
      <c r="P45" s="413"/>
      <c r="Q45" s="413"/>
      <c r="R45" s="414"/>
      <c r="S45" s="373" t="str">
        <f>IF(S44="","",VLOOKUP(S44,$BG$2:$BH$32,2,FALSE))</f>
        <v/>
      </c>
      <c r="T45" s="374"/>
      <c r="U45" s="374"/>
      <c r="V45" s="375"/>
      <c r="W45" s="400"/>
      <c r="X45" s="401"/>
      <c r="Y45" s="402"/>
      <c r="Z45" s="379"/>
      <c r="AA45" s="380"/>
      <c r="AB45" s="380"/>
      <c r="AC45" s="380"/>
      <c r="AD45" s="380"/>
      <c r="AE45" s="380"/>
      <c r="AF45" s="380"/>
      <c r="AG45" s="380"/>
      <c r="AH45" s="381"/>
      <c r="AI45" s="570"/>
      <c r="AJ45" s="571"/>
      <c r="AK45" s="571"/>
      <c r="AL45" s="571"/>
      <c r="AM45" s="571"/>
      <c r="AN45" s="572"/>
      <c r="AO45" s="47"/>
    </row>
    <row r="46" spans="1:52" s="48" customFormat="1" ht="9" customHeight="1">
      <c r="A46" s="73"/>
      <c r="B46" s="73"/>
      <c r="C46" s="73"/>
      <c r="D46" s="73"/>
      <c r="E46" s="73"/>
      <c r="F46" s="74"/>
      <c r="G46" s="74"/>
      <c r="H46" s="74"/>
      <c r="I46" s="74"/>
      <c r="J46" s="74"/>
      <c r="K46" s="74"/>
      <c r="L46" s="74"/>
      <c r="M46" s="74"/>
      <c r="N46" s="74"/>
      <c r="O46" s="75"/>
      <c r="P46" s="75"/>
      <c r="Q46" s="75"/>
      <c r="R46" s="75"/>
      <c r="S46" s="74"/>
      <c r="T46" s="74"/>
      <c r="U46" s="74"/>
      <c r="V46" s="74"/>
      <c r="W46" s="74"/>
      <c r="X46" s="74"/>
      <c r="Y46" s="74"/>
      <c r="Z46" s="74"/>
      <c r="AA46" s="74"/>
      <c r="AB46" s="74"/>
      <c r="AC46" s="74"/>
      <c r="AD46" s="74"/>
      <c r="AE46" s="74"/>
      <c r="AF46" s="74"/>
      <c r="AG46" s="74"/>
      <c r="AH46" s="74"/>
      <c r="AI46" s="74"/>
      <c r="AJ46" s="74"/>
      <c r="AK46" s="74"/>
      <c r="AL46" s="74"/>
      <c r="AM46" s="74"/>
      <c r="AN46" s="74"/>
      <c r="AO46" s="47"/>
    </row>
    <row r="47" spans="1:52" s="48" customFormat="1" ht="20.25" customHeight="1">
      <c r="A47" s="76"/>
      <c r="B47" s="384" t="s">
        <v>458</v>
      </c>
      <c r="C47" s="384"/>
      <c r="D47" s="384"/>
      <c r="E47" s="384"/>
      <c r="F47" s="384"/>
      <c r="G47" s="384"/>
      <c r="H47" s="59" t="s">
        <v>640</v>
      </c>
      <c r="I47" s="77"/>
      <c r="J47" s="77"/>
      <c r="K47" s="77"/>
      <c r="L47" s="77"/>
      <c r="M47" s="78"/>
      <c r="N47" s="78"/>
      <c r="O47" s="78"/>
      <c r="P47" s="78"/>
      <c r="Q47" s="78"/>
      <c r="R47" s="78"/>
      <c r="S47" s="79"/>
      <c r="T47" s="79"/>
      <c r="U47" s="79"/>
      <c r="V47" s="79"/>
      <c r="W47" s="79"/>
      <c r="X47" s="79"/>
      <c r="Y47" s="79"/>
      <c r="Z47" s="79"/>
      <c r="AA47" s="79"/>
      <c r="AB47" s="79"/>
      <c r="AC47" s="79"/>
      <c r="AD47" s="79"/>
      <c r="AE47" s="79"/>
      <c r="AF47" s="79"/>
      <c r="AG47" s="79"/>
      <c r="AH47" s="80"/>
      <c r="AI47" s="79"/>
      <c r="AJ47" s="79"/>
      <c r="AK47" s="79"/>
      <c r="AL47" s="79"/>
      <c r="AM47" s="79"/>
      <c r="AN47" s="79"/>
      <c r="AO47" s="47"/>
    </row>
    <row r="48" spans="1:52" s="48" customFormat="1" ht="14.25">
      <c r="A48" s="288" t="s">
        <v>398</v>
      </c>
      <c r="B48" s="289"/>
      <c r="C48" s="289"/>
      <c r="D48" s="289"/>
      <c r="E48" s="289"/>
      <c r="F48" s="290"/>
      <c r="G48" s="300"/>
      <c r="H48" s="301"/>
      <c r="I48" s="301"/>
      <c r="J48" s="301"/>
      <c r="K48" s="301"/>
      <c r="L48" s="301"/>
      <c r="M48" s="301"/>
      <c r="N48" s="301"/>
      <c r="O48" s="301"/>
      <c r="P48" s="302"/>
      <c r="Q48" s="388" t="s">
        <v>87</v>
      </c>
      <c r="R48" s="388"/>
      <c r="S48" s="388"/>
      <c r="T48" s="388"/>
      <c r="U48" s="389"/>
      <c r="V48" s="390"/>
      <c r="W48" s="391"/>
      <c r="X48" s="391"/>
      <c r="Y48" s="391"/>
      <c r="Z48" s="391"/>
      <c r="AA48" s="391"/>
      <c r="AB48" s="291" t="s">
        <v>433</v>
      </c>
      <c r="AC48" s="292"/>
      <c r="AD48" s="292"/>
      <c r="AE48" s="292"/>
      <c r="AF48" s="292"/>
      <c r="AG48" s="292"/>
      <c r="AH48" s="293"/>
      <c r="AI48" s="369"/>
      <c r="AJ48" s="254"/>
      <c r="AK48" s="254"/>
      <c r="AL48" s="254"/>
      <c r="AM48" s="254"/>
      <c r="AN48" s="255"/>
      <c r="AO48" s="47"/>
    </row>
    <row r="49" spans="1:41" s="48" customFormat="1" ht="13.5" customHeight="1">
      <c r="A49" s="294" t="s">
        <v>84</v>
      </c>
      <c r="B49" s="295"/>
      <c r="C49" s="295"/>
      <c r="D49" s="295"/>
      <c r="E49" s="295"/>
      <c r="F49" s="296"/>
      <c r="G49" s="303"/>
      <c r="H49" s="304"/>
      <c r="I49" s="304"/>
      <c r="J49" s="304"/>
      <c r="K49" s="304"/>
      <c r="L49" s="304"/>
      <c r="M49" s="304"/>
      <c r="N49" s="304"/>
      <c r="O49" s="304"/>
      <c r="P49" s="305"/>
      <c r="Q49" s="382" t="s">
        <v>85</v>
      </c>
      <c r="R49" s="382"/>
      <c r="S49" s="382"/>
      <c r="T49" s="382"/>
      <c r="U49" s="383"/>
      <c r="V49" s="390"/>
      <c r="W49" s="391"/>
      <c r="X49" s="391"/>
      <c r="Y49" s="391"/>
      <c r="Z49" s="391"/>
      <c r="AA49" s="391"/>
      <c r="AB49" s="294" t="s">
        <v>88</v>
      </c>
      <c r="AC49" s="295"/>
      <c r="AD49" s="295"/>
      <c r="AE49" s="295"/>
      <c r="AF49" s="295"/>
      <c r="AG49" s="295"/>
      <c r="AH49" s="296"/>
      <c r="AI49" s="256"/>
      <c r="AJ49" s="256"/>
      <c r="AK49" s="256"/>
      <c r="AL49" s="256"/>
      <c r="AM49" s="256"/>
      <c r="AN49" s="257"/>
      <c r="AO49" s="47"/>
    </row>
    <row r="50" spans="1:41" s="48" customFormat="1" ht="14.25">
      <c r="A50" s="288" t="s">
        <v>436</v>
      </c>
      <c r="B50" s="289"/>
      <c r="C50" s="289"/>
      <c r="D50" s="289"/>
      <c r="E50" s="289"/>
      <c r="F50" s="290"/>
      <c r="G50" s="258"/>
      <c r="H50" s="259"/>
      <c r="I50" s="259"/>
      <c r="J50" s="259"/>
      <c r="K50" s="259"/>
      <c r="L50" s="259"/>
      <c r="M50" s="259"/>
      <c r="N50" s="259"/>
      <c r="O50" s="259"/>
      <c r="P50" s="259"/>
      <c r="Q50" s="259"/>
      <c r="R50" s="259"/>
      <c r="S50" s="259"/>
      <c r="T50" s="259"/>
      <c r="U50" s="259"/>
      <c r="V50" s="259"/>
      <c r="W50" s="259"/>
      <c r="X50" s="259"/>
      <c r="Y50" s="259"/>
      <c r="Z50" s="259"/>
      <c r="AA50" s="260"/>
      <c r="AB50" s="291" t="s">
        <v>434</v>
      </c>
      <c r="AC50" s="292"/>
      <c r="AD50" s="292"/>
      <c r="AE50" s="292"/>
      <c r="AF50" s="292"/>
      <c r="AG50" s="292"/>
      <c r="AH50" s="293"/>
      <c r="AI50" s="254"/>
      <c r="AJ50" s="254"/>
      <c r="AK50" s="254"/>
      <c r="AL50" s="254"/>
      <c r="AM50" s="254"/>
      <c r="AN50" s="255"/>
      <c r="AO50" s="47"/>
    </row>
    <row r="51" spans="1:41" s="48" customFormat="1" ht="12" customHeight="1">
      <c r="A51" s="294" t="s">
        <v>86</v>
      </c>
      <c r="B51" s="295"/>
      <c r="C51" s="295"/>
      <c r="D51" s="295"/>
      <c r="E51" s="295"/>
      <c r="F51" s="296"/>
      <c r="G51" s="261"/>
      <c r="H51" s="262"/>
      <c r="I51" s="262"/>
      <c r="J51" s="262"/>
      <c r="K51" s="262"/>
      <c r="L51" s="262"/>
      <c r="M51" s="262"/>
      <c r="N51" s="262"/>
      <c r="O51" s="262"/>
      <c r="P51" s="262"/>
      <c r="Q51" s="262"/>
      <c r="R51" s="262"/>
      <c r="S51" s="262"/>
      <c r="T51" s="262"/>
      <c r="U51" s="262"/>
      <c r="V51" s="262"/>
      <c r="W51" s="262"/>
      <c r="X51" s="262"/>
      <c r="Y51" s="262"/>
      <c r="Z51" s="262"/>
      <c r="AA51" s="263"/>
      <c r="AB51" s="294" t="s">
        <v>459</v>
      </c>
      <c r="AC51" s="295"/>
      <c r="AD51" s="295"/>
      <c r="AE51" s="295"/>
      <c r="AF51" s="295"/>
      <c r="AG51" s="295"/>
      <c r="AH51" s="296"/>
      <c r="AI51" s="256"/>
      <c r="AJ51" s="256"/>
      <c r="AK51" s="256"/>
      <c r="AL51" s="256"/>
      <c r="AM51" s="256"/>
      <c r="AN51" s="257"/>
      <c r="AO51" s="47"/>
    </row>
    <row r="52" spans="1:41" s="48" customFormat="1" ht="14.25">
      <c r="A52" s="288" t="s">
        <v>435</v>
      </c>
      <c r="B52" s="289"/>
      <c r="C52" s="289"/>
      <c r="D52" s="289"/>
      <c r="E52" s="289"/>
      <c r="F52" s="290"/>
      <c r="G52" s="258"/>
      <c r="H52" s="259"/>
      <c r="I52" s="259"/>
      <c r="J52" s="259"/>
      <c r="K52" s="259"/>
      <c r="L52" s="259"/>
      <c r="M52" s="259"/>
      <c r="N52" s="259"/>
      <c r="O52" s="259"/>
      <c r="P52" s="259"/>
      <c r="Q52" s="259"/>
      <c r="R52" s="259"/>
      <c r="S52" s="259"/>
      <c r="T52" s="259"/>
      <c r="U52" s="259"/>
      <c r="V52" s="259"/>
      <c r="W52" s="259"/>
      <c r="X52" s="259"/>
      <c r="Y52" s="259"/>
      <c r="Z52" s="259"/>
      <c r="AA52" s="260"/>
      <c r="AB52" s="291" t="s">
        <v>100</v>
      </c>
      <c r="AC52" s="292"/>
      <c r="AD52" s="292"/>
      <c r="AE52" s="292"/>
      <c r="AF52" s="292"/>
      <c r="AG52" s="292"/>
      <c r="AH52" s="293"/>
      <c r="AI52" s="254"/>
      <c r="AJ52" s="254"/>
      <c r="AK52" s="254"/>
      <c r="AL52" s="254"/>
      <c r="AM52" s="254"/>
      <c r="AN52" s="255"/>
      <c r="AO52" s="47"/>
    </row>
    <row r="53" spans="1:41" s="48" customFormat="1" ht="12" customHeight="1">
      <c r="A53" s="294" t="s">
        <v>89</v>
      </c>
      <c r="B53" s="295"/>
      <c r="C53" s="295"/>
      <c r="D53" s="295"/>
      <c r="E53" s="295"/>
      <c r="F53" s="296"/>
      <c r="G53" s="261"/>
      <c r="H53" s="262"/>
      <c r="I53" s="262"/>
      <c r="J53" s="262"/>
      <c r="K53" s="262"/>
      <c r="L53" s="262"/>
      <c r="M53" s="262"/>
      <c r="N53" s="262"/>
      <c r="O53" s="262"/>
      <c r="P53" s="262"/>
      <c r="Q53" s="262"/>
      <c r="R53" s="262"/>
      <c r="S53" s="262"/>
      <c r="T53" s="262"/>
      <c r="U53" s="262"/>
      <c r="V53" s="262"/>
      <c r="W53" s="262"/>
      <c r="X53" s="262"/>
      <c r="Y53" s="262"/>
      <c r="Z53" s="262"/>
      <c r="AA53" s="263"/>
      <c r="AB53" s="294" t="s">
        <v>460</v>
      </c>
      <c r="AC53" s="295"/>
      <c r="AD53" s="295"/>
      <c r="AE53" s="295"/>
      <c r="AF53" s="295"/>
      <c r="AG53" s="295"/>
      <c r="AH53" s="296"/>
      <c r="AI53" s="256"/>
      <c r="AJ53" s="256"/>
      <c r="AK53" s="256"/>
      <c r="AL53" s="256"/>
      <c r="AM53" s="256"/>
      <c r="AN53" s="257"/>
      <c r="AO53" s="47"/>
    </row>
    <row r="54" spans="1:41" s="48" customFormat="1" ht="14.25">
      <c r="A54" s="288" t="s">
        <v>101</v>
      </c>
      <c r="B54" s="289"/>
      <c r="C54" s="289"/>
      <c r="D54" s="289"/>
      <c r="E54" s="289"/>
      <c r="F54" s="290"/>
      <c r="G54" s="577"/>
      <c r="H54" s="259"/>
      <c r="I54" s="259"/>
      <c r="J54" s="259"/>
      <c r="K54" s="259"/>
      <c r="L54" s="259"/>
      <c r="M54" s="259"/>
      <c r="N54" s="259"/>
      <c r="O54" s="259"/>
      <c r="P54" s="259"/>
      <c r="Q54" s="259"/>
      <c r="R54" s="259"/>
      <c r="S54" s="259"/>
      <c r="T54" s="259"/>
      <c r="U54" s="259"/>
      <c r="V54" s="259"/>
      <c r="W54" s="259"/>
      <c r="X54" s="259"/>
      <c r="Y54" s="259"/>
      <c r="Z54" s="259"/>
      <c r="AA54" s="260"/>
      <c r="AB54" s="291" t="s">
        <v>465</v>
      </c>
      <c r="AC54" s="292"/>
      <c r="AD54" s="292"/>
      <c r="AE54" s="292"/>
      <c r="AF54" s="292"/>
      <c r="AG54" s="292"/>
      <c r="AH54" s="293"/>
      <c r="AI54" s="264" t="str">
        <f>IF(AI56="","",AI56*V56)</f>
        <v/>
      </c>
      <c r="AJ54" s="264"/>
      <c r="AK54" s="264"/>
      <c r="AL54" s="264"/>
      <c r="AM54" s="264"/>
      <c r="AN54" s="81" t="s">
        <v>463</v>
      </c>
      <c r="AO54" s="47"/>
    </row>
    <row r="55" spans="1:41" s="48" customFormat="1" ht="12" customHeight="1">
      <c r="A55" s="294" t="s">
        <v>90</v>
      </c>
      <c r="B55" s="295"/>
      <c r="C55" s="295"/>
      <c r="D55" s="295"/>
      <c r="E55" s="295"/>
      <c r="F55" s="296"/>
      <c r="G55" s="261"/>
      <c r="H55" s="262"/>
      <c r="I55" s="262"/>
      <c r="J55" s="262"/>
      <c r="K55" s="262"/>
      <c r="L55" s="262"/>
      <c r="M55" s="262"/>
      <c r="N55" s="262"/>
      <c r="O55" s="262"/>
      <c r="P55" s="262"/>
      <c r="Q55" s="262"/>
      <c r="R55" s="262"/>
      <c r="S55" s="262"/>
      <c r="T55" s="262"/>
      <c r="U55" s="262"/>
      <c r="V55" s="262"/>
      <c r="W55" s="262"/>
      <c r="X55" s="262"/>
      <c r="Y55" s="262"/>
      <c r="Z55" s="262"/>
      <c r="AA55" s="263"/>
      <c r="AB55" s="294" t="s">
        <v>462</v>
      </c>
      <c r="AC55" s="295"/>
      <c r="AD55" s="295"/>
      <c r="AE55" s="295"/>
      <c r="AF55" s="295"/>
      <c r="AG55" s="295"/>
      <c r="AH55" s="296"/>
      <c r="AI55" s="265"/>
      <c r="AJ55" s="265"/>
      <c r="AK55" s="265"/>
      <c r="AL55" s="265"/>
      <c r="AM55" s="265"/>
      <c r="AN55" s="82" t="s">
        <v>464</v>
      </c>
      <c r="AO55" s="47"/>
    </row>
    <row r="56" spans="1:41" s="48" customFormat="1" ht="14.25">
      <c r="A56" s="288" t="s">
        <v>468</v>
      </c>
      <c r="B56" s="289"/>
      <c r="C56" s="289"/>
      <c r="D56" s="289"/>
      <c r="E56" s="289"/>
      <c r="F56" s="290"/>
      <c r="G56" s="266"/>
      <c r="H56" s="267"/>
      <c r="I56" s="267"/>
      <c r="J56" s="267"/>
      <c r="K56" s="267"/>
      <c r="L56" s="267"/>
      <c r="M56" s="267"/>
      <c r="N56" s="267"/>
      <c r="O56" s="267"/>
      <c r="P56" s="268"/>
      <c r="Q56" s="272" t="s">
        <v>470</v>
      </c>
      <c r="R56" s="273"/>
      <c r="S56" s="273"/>
      <c r="T56" s="273"/>
      <c r="U56" s="274"/>
      <c r="V56" s="275"/>
      <c r="W56" s="275"/>
      <c r="X56" s="275"/>
      <c r="Y56" s="275"/>
      <c r="Z56" s="275"/>
      <c r="AA56" s="276"/>
      <c r="AB56" s="297" t="s">
        <v>466</v>
      </c>
      <c r="AC56" s="298"/>
      <c r="AD56" s="298"/>
      <c r="AE56" s="298"/>
      <c r="AF56" s="298"/>
      <c r="AG56" s="298"/>
      <c r="AH56" s="299"/>
      <c r="AI56" s="279"/>
      <c r="AJ56" s="280"/>
      <c r="AK56" s="280"/>
      <c r="AL56" s="280"/>
      <c r="AM56" s="280"/>
      <c r="AN56" s="281"/>
      <c r="AO56" s="47"/>
    </row>
    <row r="57" spans="1:41" s="48" customFormat="1" ht="12" customHeight="1">
      <c r="A57" s="294" t="s">
        <v>469</v>
      </c>
      <c r="B57" s="295"/>
      <c r="C57" s="295"/>
      <c r="D57" s="295"/>
      <c r="E57" s="295"/>
      <c r="F57" s="296"/>
      <c r="G57" s="269"/>
      <c r="H57" s="270"/>
      <c r="I57" s="270"/>
      <c r="J57" s="270"/>
      <c r="K57" s="270"/>
      <c r="L57" s="270"/>
      <c r="M57" s="270"/>
      <c r="N57" s="270"/>
      <c r="O57" s="270"/>
      <c r="P57" s="271"/>
      <c r="Q57" s="294" t="s">
        <v>467</v>
      </c>
      <c r="R57" s="295"/>
      <c r="S57" s="295"/>
      <c r="T57" s="295"/>
      <c r="U57" s="296"/>
      <c r="V57" s="277"/>
      <c r="W57" s="277"/>
      <c r="X57" s="277"/>
      <c r="Y57" s="277"/>
      <c r="Z57" s="277"/>
      <c r="AA57" s="278"/>
      <c r="AB57" s="294" t="s">
        <v>461</v>
      </c>
      <c r="AC57" s="295"/>
      <c r="AD57" s="295"/>
      <c r="AE57" s="295"/>
      <c r="AF57" s="295"/>
      <c r="AG57" s="295"/>
      <c r="AH57" s="296"/>
      <c r="AI57" s="282"/>
      <c r="AJ57" s="283"/>
      <c r="AK57" s="283"/>
      <c r="AL57" s="283"/>
      <c r="AM57" s="283"/>
      <c r="AN57" s="284"/>
      <c r="AO57" s="47"/>
    </row>
    <row r="58" spans="1:41" s="48" customFormat="1" ht="9" customHeight="1">
      <c r="A58" s="73"/>
      <c r="B58" s="83"/>
      <c r="C58" s="83"/>
      <c r="D58" s="83"/>
      <c r="E58" s="83"/>
      <c r="F58" s="84"/>
      <c r="G58" s="84"/>
      <c r="H58" s="84"/>
      <c r="I58" s="84"/>
      <c r="J58" s="84"/>
      <c r="K58" s="84"/>
      <c r="L58" s="84"/>
      <c r="M58" s="84"/>
      <c r="N58" s="84"/>
      <c r="O58" s="75"/>
      <c r="P58" s="75"/>
      <c r="Q58" s="75"/>
      <c r="R58" s="75"/>
      <c r="S58" s="84"/>
      <c r="T58" s="84"/>
      <c r="U58" s="84"/>
      <c r="V58" s="84"/>
      <c r="W58" s="84"/>
      <c r="X58" s="84"/>
      <c r="Y58" s="84"/>
      <c r="Z58" s="84"/>
      <c r="AA58" s="84"/>
      <c r="AB58" s="84"/>
      <c r="AC58" s="84"/>
      <c r="AD58" s="84"/>
      <c r="AE58" s="84"/>
      <c r="AF58" s="84"/>
      <c r="AG58" s="84"/>
      <c r="AH58" s="84"/>
      <c r="AI58" s="84"/>
      <c r="AJ58" s="84"/>
      <c r="AK58" s="84"/>
      <c r="AL58" s="84"/>
      <c r="AM58" s="84"/>
      <c r="AN58" s="84"/>
      <c r="AO58" s="47"/>
    </row>
    <row r="59" spans="1:41" s="48" customFormat="1" ht="20.25" customHeight="1" outlineLevel="1">
      <c r="A59" s="76"/>
      <c r="B59" s="384" t="s">
        <v>458</v>
      </c>
      <c r="C59" s="384"/>
      <c r="D59" s="384"/>
      <c r="E59" s="384"/>
      <c r="F59" s="384"/>
      <c r="G59" s="384"/>
      <c r="H59" s="59" t="s">
        <v>641</v>
      </c>
      <c r="I59" s="77"/>
      <c r="J59" s="77"/>
      <c r="K59" s="77"/>
      <c r="L59" s="78"/>
      <c r="M59" s="78"/>
      <c r="N59" s="78"/>
      <c r="O59" s="78"/>
      <c r="P59" s="78"/>
      <c r="Q59" s="78"/>
      <c r="R59" s="78"/>
      <c r="S59" s="79"/>
      <c r="T59" s="79"/>
      <c r="U59" s="79"/>
      <c r="V59" s="79"/>
      <c r="W59" s="79"/>
      <c r="X59" s="79"/>
      <c r="Y59" s="79"/>
      <c r="Z59" s="79"/>
      <c r="AA59" s="79"/>
      <c r="AB59" s="79"/>
      <c r="AC59" s="79"/>
      <c r="AD59" s="79"/>
      <c r="AE59" s="79"/>
      <c r="AF59" s="79"/>
      <c r="AG59" s="79"/>
      <c r="AH59" s="80"/>
      <c r="AI59" s="79"/>
      <c r="AJ59" s="79"/>
      <c r="AK59" s="79"/>
      <c r="AL59" s="79"/>
      <c r="AM59" s="79"/>
      <c r="AN59" s="79"/>
      <c r="AO59" s="47"/>
    </row>
    <row r="60" spans="1:41" s="48" customFormat="1" ht="14.25" customHeight="1" outlineLevel="1">
      <c r="A60" s="288" t="s">
        <v>398</v>
      </c>
      <c r="B60" s="289"/>
      <c r="C60" s="289"/>
      <c r="D60" s="289"/>
      <c r="E60" s="289"/>
      <c r="F60" s="290"/>
      <c r="G60" s="300"/>
      <c r="H60" s="301"/>
      <c r="I60" s="301"/>
      <c r="J60" s="301"/>
      <c r="K60" s="301"/>
      <c r="L60" s="301"/>
      <c r="M60" s="301"/>
      <c r="N60" s="301"/>
      <c r="O60" s="301"/>
      <c r="P60" s="302"/>
      <c r="Q60" s="388" t="s">
        <v>87</v>
      </c>
      <c r="R60" s="388"/>
      <c r="S60" s="388"/>
      <c r="T60" s="388"/>
      <c r="U60" s="389"/>
      <c r="V60" s="390"/>
      <c r="W60" s="391"/>
      <c r="X60" s="391"/>
      <c r="Y60" s="391"/>
      <c r="Z60" s="391"/>
      <c r="AA60" s="391"/>
      <c r="AB60" s="291" t="s">
        <v>433</v>
      </c>
      <c r="AC60" s="292"/>
      <c r="AD60" s="292"/>
      <c r="AE60" s="292"/>
      <c r="AF60" s="292"/>
      <c r="AG60" s="292"/>
      <c r="AH60" s="293"/>
      <c r="AI60" s="254"/>
      <c r="AJ60" s="254"/>
      <c r="AK60" s="254"/>
      <c r="AL60" s="254"/>
      <c r="AM60" s="254"/>
      <c r="AN60" s="255"/>
      <c r="AO60" s="47"/>
    </row>
    <row r="61" spans="1:41" s="48" customFormat="1" ht="13.5" customHeight="1" outlineLevel="1">
      <c r="A61" s="285" t="s">
        <v>70</v>
      </c>
      <c r="B61" s="286"/>
      <c r="C61" s="286"/>
      <c r="D61" s="286"/>
      <c r="E61" s="286"/>
      <c r="F61" s="287"/>
      <c r="G61" s="303"/>
      <c r="H61" s="304"/>
      <c r="I61" s="304"/>
      <c r="J61" s="304"/>
      <c r="K61" s="304"/>
      <c r="L61" s="304"/>
      <c r="M61" s="304"/>
      <c r="N61" s="304"/>
      <c r="O61" s="304"/>
      <c r="P61" s="305"/>
      <c r="Q61" s="392" t="s">
        <v>33</v>
      </c>
      <c r="R61" s="392"/>
      <c r="S61" s="392"/>
      <c r="T61" s="392"/>
      <c r="U61" s="393"/>
      <c r="V61" s="390"/>
      <c r="W61" s="391"/>
      <c r="X61" s="391"/>
      <c r="Y61" s="391"/>
      <c r="Z61" s="391"/>
      <c r="AA61" s="391"/>
      <c r="AB61" s="294" t="s">
        <v>34</v>
      </c>
      <c r="AC61" s="295"/>
      <c r="AD61" s="295"/>
      <c r="AE61" s="295"/>
      <c r="AF61" s="295"/>
      <c r="AG61" s="295"/>
      <c r="AH61" s="296"/>
      <c r="AI61" s="256"/>
      <c r="AJ61" s="256"/>
      <c r="AK61" s="256"/>
      <c r="AL61" s="256"/>
      <c r="AM61" s="256"/>
      <c r="AN61" s="257"/>
      <c r="AO61" s="47"/>
    </row>
    <row r="62" spans="1:41" s="48" customFormat="1" ht="14.25" customHeight="1" outlineLevel="1">
      <c r="A62" s="60"/>
      <c r="B62" s="289" t="s">
        <v>436</v>
      </c>
      <c r="C62" s="289"/>
      <c r="D62" s="289"/>
      <c r="E62" s="289"/>
      <c r="F62" s="290"/>
      <c r="G62" s="258"/>
      <c r="H62" s="259"/>
      <c r="I62" s="259"/>
      <c r="J62" s="259"/>
      <c r="K62" s="259"/>
      <c r="L62" s="259"/>
      <c r="M62" s="259"/>
      <c r="N62" s="259"/>
      <c r="O62" s="259"/>
      <c r="P62" s="259"/>
      <c r="Q62" s="259"/>
      <c r="R62" s="259"/>
      <c r="S62" s="259"/>
      <c r="T62" s="259"/>
      <c r="U62" s="259"/>
      <c r="V62" s="259"/>
      <c r="W62" s="259"/>
      <c r="X62" s="259"/>
      <c r="Y62" s="259"/>
      <c r="Z62" s="259"/>
      <c r="AA62" s="260"/>
      <c r="AB62" s="291" t="s">
        <v>434</v>
      </c>
      <c r="AC62" s="292"/>
      <c r="AD62" s="292"/>
      <c r="AE62" s="292"/>
      <c r="AF62" s="292"/>
      <c r="AG62" s="292"/>
      <c r="AH62" s="293"/>
      <c r="AI62" s="254"/>
      <c r="AJ62" s="254"/>
      <c r="AK62" s="254"/>
      <c r="AL62" s="254"/>
      <c r="AM62" s="254"/>
      <c r="AN62" s="255"/>
      <c r="AO62" s="47"/>
    </row>
    <row r="63" spans="1:41" s="48" customFormat="1" ht="12" customHeight="1" outlineLevel="1">
      <c r="A63" s="285" t="s">
        <v>78</v>
      </c>
      <c r="B63" s="286"/>
      <c r="C63" s="286"/>
      <c r="D63" s="286"/>
      <c r="E63" s="286"/>
      <c r="F63" s="287"/>
      <c r="G63" s="261"/>
      <c r="H63" s="262"/>
      <c r="I63" s="262"/>
      <c r="J63" s="262"/>
      <c r="K63" s="262"/>
      <c r="L63" s="262"/>
      <c r="M63" s="262"/>
      <c r="N63" s="262"/>
      <c r="O63" s="262"/>
      <c r="P63" s="262"/>
      <c r="Q63" s="262"/>
      <c r="R63" s="262"/>
      <c r="S63" s="262"/>
      <c r="T63" s="262"/>
      <c r="U63" s="262"/>
      <c r="V63" s="262"/>
      <c r="W63" s="262"/>
      <c r="X63" s="262"/>
      <c r="Y63" s="262"/>
      <c r="Z63" s="262"/>
      <c r="AA63" s="263"/>
      <c r="AB63" s="294" t="s">
        <v>459</v>
      </c>
      <c r="AC63" s="295"/>
      <c r="AD63" s="295"/>
      <c r="AE63" s="295"/>
      <c r="AF63" s="295"/>
      <c r="AG63" s="295"/>
      <c r="AH63" s="296"/>
      <c r="AI63" s="256"/>
      <c r="AJ63" s="256"/>
      <c r="AK63" s="256"/>
      <c r="AL63" s="256"/>
      <c r="AM63" s="256"/>
      <c r="AN63" s="257"/>
      <c r="AO63" s="47"/>
    </row>
    <row r="64" spans="1:41" s="48" customFormat="1" ht="14.25" customHeight="1" outlineLevel="1">
      <c r="A64" s="60"/>
      <c r="B64" s="289" t="s">
        <v>435</v>
      </c>
      <c r="C64" s="289"/>
      <c r="D64" s="289"/>
      <c r="E64" s="289"/>
      <c r="F64" s="290"/>
      <c r="G64" s="258"/>
      <c r="H64" s="259"/>
      <c r="I64" s="259"/>
      <c r="J64" s="259"/>
      <c r="K64" s="259"/>
      <c r="L64" s="259"/>
      <c r="M64" s="259"/>
      <c r="N64" s="259"/>
      <c r="O64" s="259"/>
      <c r="P64" s="259"/>
      <c r="Q64" s="259"/>
      <c r="R64" s="259"/>
      <c r="S64" s="259"/>
      <c r="T64" s="259"/>
      <c r="U64" s="259"/>
      <c r="V64" s="259"/>
      <c r="W64" s="259"/>
      <c r="X64" s="259"/>
      <c r="Y64" s="259"/>
      <c r="Z64" s="259"/>
      <c r="AA64" s="260"/>
      <c r="AB64" s="291" t="s">
        <v>100</v>
      </c>
      <c r="AC64" s="292"/>
      <c r="AD64" s="292"/>
      <c r="AE64" s="292"/>
      <c r="AF64" s="292"/>
      <c r="AG64" s="292"/>
      <c r="AH64" s="293"/>
      <c r="AI64" s="254"/>
      <c r="AJ64" s="254"/>
      <c r="AK64" s="254"/>
      <c r="AL64" s="254"/>
      <c r="AM64" s="254"/>
      <c r="AN64" s="255"/>
      <c r="AO64" s="47"/>
    </row>
    <row r="65" spans="1:41" s="48" customFormat="1" ht="12" customHeight="1" outlineLevel="1">
      <c r="A65" s="285" t="s">
        <v>89</v>
      </c>
      <c r="B65" s="286"/>
      <c r="C65" s="286"/>
      <c r="D65" s="286"/>
      <c r="E65" s="286"/>
      <c r="F65" s="287"/>
      <c r="G65" s="261"/>
      <c r="H65" s="262"/>
      <c r="I65" s="262"/>
      <c r="J65" s="262"/>
      <c r="K65" s="262"/>
      <c r="L65" s="262"/>
      <c r="M65" s="262"/>
      <c r="N65" s="262"/>
      <c r="O65" s="262"/>
      <c r="P65" s="262"/>
      <c r="Q65" s="262"/>
      <c r="R65" s="262"/>
      <c r="S65" s="262"/>
      <c r="T65" s="262"/>
      <c r="U65" s="262"/>
      <c r="V65" s="262"/>
      <c r="W65" s="262"/>
      <c r="X65" s="262"/>
      <c r="Y65" s="262"/>
      <c r="Z65" s="262"/>
      <c r="AA65" s="263"/>
      <c r="AB65" s="294" t="s">
        <v>460</v>
      </c>
      <c r="AC65" s="295"/>
      <c r="AD65" s="295"/>
      <c r="AE65" s="295"/>
      <c r="AF65" s="295"/>
      <c r="AG65" s="295"/>
      <c r="AH65" s="296"/>
      <c r="AI65" s="256"/>
      <c r="AJ65" s="256"/>
      <c r="AK65" s="256"/>
      <c r="AL65" s="256"/>
      <c r="AM65" s="256"/>
      <c r="AN65" s="257"/>
      <c r="AO65" s="47"/>
    </row>
    <row r="66" spans="1:41" s="48" customFormat="1" ht="14.25" customHeight="1" outlineLevel="1">
      <c r="A66" s="288" t="s">
        <v>101</v>
      </c>
      <c r="B66" s="289"/>
      <c r="C66" s="289"/>
      <c r="D66" s="289"/>
      <c r="E66" s="289"/>
      <c r="F66" s="290"/>
      <c r="G66" s="258"/>
      <c r="H66" s="259"/>
      <c r="I66" s="259"/>
      <c r="J66" s="259"/>
      <c r="K66" s="259"/>
      <c r="L66" s="259"/>
      <c r="M66" s="259"/>
      <c r="N66" s="259"/>
      <c r="O66" s="259"/>
      <c r="P66" s="259"/>
      <c r="Q66" s="259"/>
      <c r="R66" s="259"/>
      <c r="S66" s="259"/>
      <c r="T66" s="259"/>
      <c r="U66" s="259"/>
      <c r="V66" s="259"/>
      <c r="W66" s="259"/>
      <c r="X66" s="259"/>
      <c r="Y66" s="259"/>
      <c r="Z66" s="259"/>
      <c r="AA66" s="260"/>
      <c r="AB66" s="291" t="s">
        <v>465</v>
      </c>
      <c r="AC66" s="292"/>
      <c r="AD66" s="292"/>
      <c r="AE66" s="292"/>
      <c r="AF66" s="292"/>
      <c r="AG66" s="292"/>
      <c r="AH66" s="293"/>
      <c r="AI66" s="264" t="str">
        <f>IF(AI68="","",AI68*V68)</f>
        <v/>
      </c>
      <c r="AJ66" s="264"/>
      <c r="AK66" s="264"/>
      <c r="AL66" s="264"/>
      <c r="AM66" s="264"/>
      <c r="AN66" s="81" t="s">
        <v>463</v>
      </c>
      <c r="AO66" s="47"/>
    </row>
    <row r="67" spans="1:41" s="48" customFormat="1" ht="12" customHeight="1" outlineLevel="1">
      <c r="A67" s="285" t="s">
        <v>90</v>
      </c>
      <c r="B67" s="286"/>
      <c r="C67" s="286"/>
      <c r="D67" s="286"/>
      <c r="E67" s="286"/>
      <c r="F67" s="287"/>
      <c r="G67" s="261"/>
      <c r="H67" s="262"/>
      <c r="I67" s="262"/>
      <c r="J67" s="262"/>
      <c r="K67" s="262"/>
      <c r="L67" s="262"/>
      <c r="M67" s="262"/>
      <c r="N67" s="262"/>
      <c r="O67" s="262"/>
      <c r="P67" s="262"/>
      <c r="Q67" s="262"/>
      <c r="R67" s="262"/>
      <c r="S67" s="262"/>
      <c r="T67" s="262"/>
      <c r="U67" s="262"/>
      <c r="V67" s="262"/>
      <c r="W67" s="262"/>
      <c r="X67" s="262"/>
      <c r="Y67" s="262"/>
      <c r="Z67" s="262"/>
      <c r="AA67" s="263"/>
      <c r="AB67" s="294" t="s">
        <v>462</v>
      </c>
      <c r="AC67" s="295"/>
      <c r="AD67" s="295"/>
      <c r="AE67" s="295"/>
      <c r="AF67" s="295"/>
      <c r="AG67" s="295"/>
      <c r="AH67" s="296"/>
      <c r="AI67" s="265"/>
      <c r="AJ67" s="265"/>
      <c r="AK67" s="265"/>
      <c r="AL67" s="265"/>
      <c r="AM67" s="265"/>
      <c r="AN67" s="85" t="s">
        <v>464</v>
      </c>
      <c r="AO67" s="47"/>
    </row>
    <row r="68" spans="1:41" s="48" customFormat="1" ht="14.25" customHeight="1" outlineLevel="1">
      <c r="A68" s="288" t="s">
        <v>468</v>
      </c>
      <c r="B68" s="289"/>
      <c r="C68" s="289"/>
      <c r="D68" s="289"/>
      <c r="E68" s="289"/>
      <c r="F68" s="290"/>
      <c r="G68" s="266"/>
      <c r="H68" s="267"/>
      <c r="I68" s="267"/>
      <c r="J68" s="267"/>
      <c r="K68" s="267"/>
      <c r="L68" s="267"/>
      <c r="M68" s="267"/>
      <c r="N68" s="267"/>
      <c r="O68" s="267"/>
      <c r="P68" s="268"/>
      <c r="Q68" s="272" t="s">
        <v>470</v>
      </c>
      <c r="R68" s="273"/>
      <c r="S68" s="273"/>
      <c r="T68" s="273"/>
      <c r="U68" s="274"/>
      <c r="V68" s="275"/>
      <c r="W68" s="275"/>
      <c r="X68" s="275"/>
      <c r="Y68" s="275"/>
      <c r="Z68" s="275"/>
      <c r="AA68" s="276"/>
      <c r="AB68" s="297" t="s">
        <v>466</v>
      </c>
      <c r="AC68" s="298"/>
      <c r="AD68" s="298"/>
      <c r="AE68" s="298"/>
      <c r="AF68" s="298"/>
      <c r="AG68" s="298"/>
      <c r="AH68" s="299"/>
      <c r="AI68" s="279"/>
      <c r="AJ68" s="280"/>
      <c r="AK68" s="280"/>
      <c r="AL68" s="280"/>
      <c r="AM68" s="280"/>
      <c r="AN68" s="281"/>
      <c r="AO68" s="47"/>
    </row>
    <row r="69" spans="1:41" s="48" customFormat="1" ht="12" customHeight="1" outlineLevel="1">
      <c r="A69" s="285" t="s">
        <v>469</v>
      </c>
      <c r="B69" s="286"/>
      <c r="C69" s="286"/>
      <c r="D69" s="286"/>
      <c r="E69" s="286"/>
      <c r="F69" s="287"/>
      <c r="G69" s="269"/>
      <c r="H69" s="270"/>
      <c r="I69" s="270"/>
      <c r="J69" s="270"/>
      <c r="K69" s="270"/>
      <c r="L69" s="270"/>
      <c r="M69" s="270"/>
      <c r="N69" s="270"/>
      <c r="O69" s="270"/>
      <c r="P69" s="271"/>
      <c r="Q69" s="285" t="s">
        <v>467</v>
      </c>
      <c r="R69" s="286"/>
      <c r="S69" s="286"/>
      <c r="T69" s="286"/>
      <c r="U69" s="287"/>
      <c r="V69" s="277"/>
      <c r="W69" s="277"/>
      <c r="X69" s="277"/>
      <c r="Y69" s="277"/>
      <c r="Z69" s="277"/>
      <c r="AA69" s="278"/>
      <c r="AB69" s="294" t="s">
        <v>461</v>
      </c>
      <c r="AC69" s="295"/>
      <c r="AD69" s="295"/>
      <c r="AE69" s="295"/>
      <c r="AF69" s="295"/>
      <c r="AG69" s="295"/>
      <c r="AH69" s="296"/>
      <c r="AI69" s="282"/>
      <c r="AJ69" s="283"/>
      <c r="AK69" s="283"/>
      <c r="AL69" s="283"/>
      <c r="AM69" s="283"/>
      <c r="AN69" s="284"/>
      <c r="AO69" s="47"/>
    </row>
    <row r="70" spans="1:41" s="48" customFormat="1" ht="9" customHeight="1" outlineLevel="1">
      <c r="A70" s="58"/>
      <c r="B70" s="58"/>
      <c r="C70" s="58"/>
      <c r="D70" s="58"/>
      <c r="E70" s="58"/>
      <c r="F70" s="58"/>
      <c r="G70" s="58"/>
      <c r="H70" s="53"/>
      <c r="I70" s="53"/>
      <c r="J70" s="53"/>
      <c r="K70" s="53"/>
      <c r="L70" s="53"/>
      <c r="M70" s="53"/>
      <c r="N70" s="53"/>
      <c r="O70" s="53"/>
      <c r="P70" s="53"/>
      <c r="Q70" s="53"/>
      <c r="R70" s="53"/>
      <c r="S70" s="53"/>
      <c r="T70" s="53"/>
      <c r="U70" s="53"/>
      <c r="V70" s="53"/>
      <c r="W70" s="53"/>
      <c r="X70" s="53"/>
      <c r="Y70" s="53"/>
      <c r="Z70" s="53"/>
      <c r="AA70" s="58"/>
      <c r="AB70" s="58"/>
      <c r="AC70" s="58"/>
      <c r="AD70" s="58"/>
      <c r="AE70" s="58"/>
      <c r="AF70" s="58"/>
      <c r="AG70" s="58"/>
      <c r="AH70" s="58"/>
      <c r="AI70" s="58"/>
      <c r="AJ70" s="58"/>
      <c r="AK70" s="58"/>
      <c r="AL70" s="58"/>
      <c r="AM70" s="58"/>
      <c r="AN70" s="58"/>
      <c r="AO70" s="47"/>
    </row>
    <row r="71" spans="1:41" s="48" customFormat="1" ht="24" customHeight="1">
      <c r="A71" s="58"/>
      <c r="B71" s="86" t="s">
        <v>105</v>
      </c>
      <c r="C71" s="86" t="s">
        <v>107</v>
      </c>
      <c r="D71" s="86"/>
      <c r="E71" s="86"/>
      <c r="F71" s="86"/>
      <c r="G71" s="86"/>
      <c r="H71" s="87"/>
      <c r="I71" s="88" t="s">
        <v>106</v>
      </c>
      <c r="J71" s="87"/>
      <c r="K71" s="87"/>
      <c r="L71" s="87"/>
      <c r="M71" s="87"/>
      <c r="N71" s="87"/>
      <c r="O71" s="87"/>
      <c r="P71" s="87"/>
      <c r="Q71" s="87"/>
      <c r="R71" s="87"/>
      <c r="S71" s="87"/>
      <c r="T71" s="591"/>
      <c r="U71" s="591"/>
      <c r="V71" s="591"/>
      <c r="W71" s="591"/>
      <c r="X71" s="591"/>
      <c r="Y71" s="591"/>
      <c r="Z71" s="591"/>
      <c r="AA71" s="591"/>
      <c r="AB71" s="591"/>
      <c r="AC71" s="591"/>
      <c r="AD71" s="591"/>
      <c r="AE71" s="591"/>
      <c r="AF71" s="591"/>
      <c r="AG71" s="591"/>
      <c r="AH71" s="591"/>
      <c r="AI71" s="591"/>
      <c r="AJ71" s="591"/>
      <c r="AK71" s="591"/>
      <c r="AL71" s="591"/>
      <c r="AM71" s="591"/>
      <c r="AN71" s="591"/>
      <c r="AO71" s="47"/>
    </row>
    <row r="72" spans="1:41" s="48" customFormat="1" ht="10.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47"/>
    </row>
    <row r="73" spans="1:41" s="48" customFormat="1" ht="14.1" customHeight="1">
      <c r="A73" s="58"/>
      <c r="B73" s="58"/>
      <c r="C73" s="89" t="s">
        <v>64</v>
      </c>
      <c r="D73" s="89"/>
      <c r="E73" s="89"/>
      <c r="F73" s="89"/>
      <c r="G73" s="89"/>
      <c r="H73" s="89"/>
      <c r="I73" s="89"/>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48" customFormat="1" ht="14.1" customHeight="1">
      <c r="A74" s="58"/>
      <c r="B74" s="58"/>
      <c r="C74" s="90" t="s">
        <v>91</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58"/>
      <c r="AE74" s="58"/>
      <c r="AF74" s="58"/>
      <c r="AG74" s="58"/>
      <c r="AH74" s="58"/>
      <c r="AI74" s="58"/>
      <c r="AJ74" s="58"/>
      <c r="AK74" s="58"/>
      <c r="AL74" s="58"/>
      <c r="AM74" s="58"/>
      <c r="AN74" s="58"/>
      <c r="AO74" s="47"/>
    </row>
    <row r="75" spans="1:41" s="48" customFormat="1" ht="14.1" customHeight="1">
      <c r="A75" s="92"/>
      <c r="B75" s="93" t="s">
        <v>113</v>
      </c>
      <c r="C75" s="58"/>
      <c r="D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s="48" customFormat="1" ht="14.1" customHeight="1">
      <c r="A76" s="93"/>
      <c r="B76" s="94"/>
      <c r="C76" s="94"/>
      <c r="D76" s="94"/>
      <c r="E76" s="58" t="s">
        <v>117</v>
      </c>
      <c r="F76" s="94"/>
      <c r="G76" s="94"/>
      <c r="H76" s="566"/>
      <c r="I76" s="566"/>
      <c r="J76" s="566"/>
      <c r="K76" s="573" t="s">
        <v>62</v>
      </c>
      <c r="L76" s="573"/>
      <c r="M76" s="566"/>
      <c r="N76" s="566"/>
      <c r="O76" s="573" t="s">
        <v>59</v>
      </c>
      <c r="P76" s="573"/>
      <c r="Q76" s="566"/>
      <c r="R76" s="566"/>
      <c r="S76" s="573" t="s">
        <v>5</v>
      </c>
      <c r="T76" s="573"/>
      <c r="U76" s="573"/>
      <c r="V76" s="58"/>
      <c r="W76" s="574" t="s">
        <v>65</v>
      </c>
      <c r="X76" s="574"/>
      <c r="Y76" s="574"/>
      <c r="Z76" s="574"/>
      <c r="AA76" s="582"/>
      <c r="AB76" s="583"/>
      <c r="AC76" s="583"/>
      <c r="AD76" s="583"/>
      <c r="AE76" s="583"/>
      <c r="AF76" s="583"/>
      <c r="AG76" s="583"/>
      <c r="AH76" s="583"/>
      <c r="AI76" s="583"/>
      <c r="AJ76" s="583"/>
      <c r="AK76" s="583"/>
      <c r="AL76" s="583"/>
      <c r="AM76" s="575" t="s">
        <v>92</v>
      </c>
      <c r="AN76" s="575"/>
      <c r="AO76" s="47"/>
    </row>
    <row r="77" spans="1:41" s="48" customFormat="1" ht="14.1" customHeight="1">
      <c r="A77" s="93"/>
      <c r="B77" s="93"/>
      <c r="C77" s="93"/>
      <c r="D77" s="93"/>
      <c r="E77" s="94" t="s">
        <v>114</v>
      </c>
      <c r="F77" s="93"/>
      <c r="G77" s="93"/>
      <c r="H77" s="567"/>
      <c r="I77" s="567"/>
      <c r="J77" s="567"/>
      <c r="K77" s="576" t="s">
        <v>81</v>
      </c>
      <c r="L77" s="576"/>
      <c r="M77" s="567"/>
      <c r="N77" s="567"/>
      <c r="O77" s="576" t="s">
        <v>82</v>
      </c>
      <c r="P77" s="576"/>
      <c r="Q77" s="567"/>
      <c r="R77" s="567"/>
      <c r="S77" s="576" t="s">
        <v>83</v>
      </c>
      <c r="T77" s="576"/>
      <c r="U77" s="576"/>
      <c r="V77" s="58"/>
      <c r="W77" s="578" t="s">
        <v>93</v>
      </c>
      <c r="X77" s="578"/>
      <c r="Y77" s="578"/>
      <c r="Z77" s="578"/>
      <c r="AA77" s="584"/>
      <c r="AB77" s="584"/>
      <c r="AC77" s="584"/>
      <c r="AD77" s="584"/>
      <c r="AE77" s="584"/>
      <c r="AF77" s="584"/>
      <c r="AG77" s="584"/>
      <c r="AH77" s="584"/>
      <c r="AI77" s="584"/>
      <c r="AJ77" s="584"/>
      <c r="AK77" s="584"/>
      <c r="AL77" s="584"/>
      <c r="AM77" s="575"/>
      <c r="AN77" s="575"/>
      <c r="AO77" s="47"/>
    </row>
    <row r="78" spans="1:41" s="48" customFormat="1" ht="15.6" customHeight="1">
      <c r="A78" s="92"/>
      <c r="B78" s="93"/>
      <c r="C78" s="93"/>
      <c r="D78" s="93"/>
      <c r="E78" s="93"/>
      <c r="F78" s="93"/>
      <c r="G78" s="93"/>
      <c r="H78" s="97"/>
      <c r="I78" s="97"/>
      <c r="J78" s="97"/>
      <c r="K78" s="93"/>
      <c r="L78" s="93"/>
      <c r="M78" s="97"/>
      <c r="N78" s="97"/>
      <c r="O78" s="93"/>
      <c r="P78" s="93"/>
      <c r="Q78" s="97"/>
      <c r="R78" s="97"/>
      <c r="S78" s="93"/>
      <c r="T78" s="93"/>
      <c r="U78" s="93"/>
      <c r="V78" s="58"/>
      <c r="W78" s="96"/>
      <c r="X78" s="96"/>
      <c r="Y78" s="96"/>
      <c r="Z78" s="96"/>
      <c r="AA78" s="98"/>
      <c r="AB78" s="98"/>
      <c r="AC78" s="98"/>
      <c r="AD78" s="98"/>
      <c r="AE78" s="98"/>
      <c r="AF78" s="98"/>
      <c r="AG78" s="98"/>
      <c r="AH78" s="98"/>
      <c r="AI78" s="98"/>
      <c r="AJ78" s="98"/>
      <c r="AK78" s="98"/>
      <c r="AL78" s="98"/>
      <c r="AM78" s="95"/>
      <c r="AN78" s="95"/>
    </row>
    <row r="79" spans="1:41" ht="15.6" customHeight="1">
      <c r="A79" s="99"/>
      <c r="B79" s="93"/>
      <c r="C79" s="93"/>
      <c r="D79" s="93"/>
      <c r="E79" s="93"/>
      <c r="F79" s="93"/>
      <c r="G79" s="93"/>
      <c r="H79" s="97"/>
      <c r="I79" s="97"/>
      <c r="J79" s="97"/>
      <c r="K79" s="93"/>
      <c r="L79" s="93"/>
      <c r="M79" s="97"/>
      <c r="N79" s="97"/>
      <c r="O79" s="93"/>
      <c r="P79" s="93"/>
      <c r="Q79" s="97"/>
      <c r="R79" s="97"/>
      <c r="S79" s="93"/>
      <c r="T79" s="93"/>
      <c r="U79" s="93"/>
      <c r="V79" s="58"/>
      <c r="W79" s="96"/>
      <c r="X79" s="96"/>
      <c r="Y79" s="96"/>
      <c r="Z79" s="96"/>
      <c r="AA79" s="580" t="s">
        <v>645</v>
      </c>
      <c r="AB79" s="580"/>
      <c r="AC79" s="580"/>
      <c r="AD79" s="580"/>
      <c r="AE79" s="580"/>
      <c r="AF79" s="580"/>
      <c r="AG79" s="580"/>
      <c r="AH79" s="580"/>
      <c r="AI79" s="580"/>
      <c r="AJ79" s="580"/>
      <c r="AK79" s="580"/>
      <c r="AL79" s="580"/>
      <c r="AM79" s="100"/>
      <c r="AN79" s="100"/>
      <c r="AO79" s="55"/>
    </row>
    <row r="80" spans="1:41" ht="15.6" customHeight="1">
      <c r="A80" s="99"/>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581" t="s">
        <v>71</v>
      </c>
      <c r="AB80" s="581"/>
      <c r="AC80" s="581"/>
      <c r="AD80" s="581"/>
      <c r="AE80" s="581"/>
      <c r="AF80" s="581"/>
      <c r="AG80" s="581"/>
      <c r="AH80" s="581"/>
      <c r="AI80" s="581"/>
      <c r="AJ80" s="581"/>
      <c r="AK80" s="581"/>
      <c r="AL80" s="581"/>
      <c r="AM80" s="101"/>
      <c r="AN80" s="101"/>
      <c r="AO80" s="56"/>
    </row>
    <row r="81" spans="1:41" ht="15.6" customHeight="1">
      <c r="A81" s="99"/>
      <c r="B81" s="99"/>
      <c r="C81" s="99"/>
      <c r="D81" s="99"/>
      <c r="E81" s="99"/>
      <c r="F81" s="99"/>
      <c r="G81" s="99"/>
      <c r="H81" s="99"/>
      <c r="I81" s="99"/>
      <c r="J81" s="99"/>
      <c r="K81" s="99"/>
      <c r="L81" s="99"/>
      <c r="M81" s="99"/>
      <c r="N81" s="92"/>
      <c r="O81" s="99"/>
      <c r="P81" s="99"/>
      <c r="Q81" s="99"/>
      <c r="R81" s="99"/>
      <c r="S81" s="99"/>
      <c r="T81" s="99"/>
      <c r="U81" s="99"/>
      <c r="V81" s="99"/>
      <c r="W81" s="99"/>
      <c r="X81" s="99"/>
      <c r="Y81" s="99"/>
      <c r="Z81" s="99"/>
      <c r="AA81" s="102"/>
      <c r="AB81" s="102"/>
      <c r="AC81" s="102"/>
      <c r="AD81" s="103"/>
      <c r="AE81" s="104"/>
      <c r="AF81" s="105"/>
      <c r="AG81" s="105" t="s">
        <v>519</v>
      </c>
      <c r="AH81" s="104"/>
      <c r="AI81" s="105"/>
      <c r="AJ81" s="105"/>
      <c r="AK81" s="105"/>
      <c r="AL81" s="102"/>
      <c r="AM81" s="106"/>
      <c r="AN81" s="106"/>
      <c r="AO81" s="55"/>
    </row>
    <row r="82" spans="1:41" ht="14.1" customHeight="1">
      <c r="N82" s="48"/>
      <c r="AD82" s="107"/>
    </row>
    <row r="83" spans="1:41" ht="12">
      <c r="N83" s="48"/>
    </row>
  </sheetData>
  <sheetProtection algorithmName="SHA-512" hashValue="3IK12TIEfb8OlTVgMaMzyjnAvfIR8D6Y0aRKuBi8T1MVnZFZcSpCbCTbivKcfxrRgbO1U/owsRO0AwWX3EGPGw==" saltValue="a7GoXS5ptQdGzb7Gdd78lQ==" spinCount="100000" sheet="1" objects="1" scenarios="1" formatCells="0" formatRows="0" selectLockedCells="1" sort="0"/>
  <dataConsolidate/>
  <mergeCells count="276">
    <mergeCell ref="B1:C2"/>
    <mergeCell ref="AA79:AL79"/>
    <mergeCell ref="AA80:AL80"/>
    <mergeCell ref="AA76:AL77"/>
    <mergeCell ref="G12:L12"/>
    <mergeCell ref="G13:L13"/>
    <mergeCell ref="T71:AN71"/>
    <mergeCell ref="A33:E33"/>
    <mergeCell ref="A34:E35"/>
    <mergeCell ref="A36:E37"/>
    <mergeCell ref="A40:E41"/>
    <mergeCell ref="A42:E43"/>
    <mergeCell ref="A44:E45"/>
    <mergeCell ref="A51:F51"/>
    <mergeCell ref="A50:F50"/>
    <mergeCell ref="A52:F52"/>
    <mergeCell ref="AB48:AH48"/>
    <mergeCell ref="AB49:AH49"/>
    <mergeCell ref="AB50:AH50"/>
    <mergeCell ref="AB51:AH51"/>
    <mergeCell ref="AB52:AH52"/>
    <mergeCell ref="AB53:AH53"/>
    <mergeCell ref="AB54:AH54"/>
    <mergeCell ref="AI54:AM55"/>
    <mergeCell ref="K77:L77"/>
    <mergeCell ref="O77:P77"/>
    <mergeCell ref="S77:U77"/>
    <mergeCell ref="AI50:AN51"/>
    <mergeCell ref="AI52:AN53"/>
    <mergeCell ref="G50:AA51"/>
    <mergeCell ref="G52:AA53"/>
    <mergeCell ref="G54:AA55"/>
    <mergeCell ref="Q56:U56"/>
    <mergeCell ref="Q57:U57"/>
    <mergeCell ref="V56:AA57"/>
    <mergeCell ref="G56:P57"/>
    <mergeCell ref="AI56:AN57"/>
    <mergeCell ref="AB55:AH55"/>
    <mergeCell ref="AB56:AH56"/>
    <mergeCell ref="AB57:AH57"/>
    <mergeCell ref="W77:Z77"/>
    <mergeCell ref="H76:J77"/>
    <mergeCell ref="K76:L76"/>
    <mergeCell ref="M76:N77"/>
    <mergeCell ref="O76:P76"/>
    <mergeCell ref="M21:N21"/>
    <mergeCell ref="AC27:AD27"/>
    <mergeCell ref="AM23:AN23"/>
    <mergeCell ref="AA22:AB23"/>
    <mergeCell ref="AC23:AD23"/>
    <mergeCell ref="B21:F21"/>
    <mergeCell ref="G21:L21"/>
    <mergeCell ref="AI44:AN45"/>
    <mergeCell ref="Q48:U48"/>
    <mergeCell ref="V48:AA49"/>
    <mergeCell ref="F42:N43"/>
    <mergeCell ref="B47:G47"/>
    <mergeCell ref="A48:F48"/>
    <mergeCell ref="A49:F49"/>
    <mergeCell ref="G48:P49"/>
    <mergeCell ref="B27:M27"/>
    <mergeCell ref="F33:N33"/>
    <mergeCell ref="Z33:AH33"/>
    <mergeCell ref="AI33:AN33"/>
    <mergeCell ref="AE21:AH21"/>
    <mergeCell ref="Y20:AD21"/>
    <mergeCell ref="O21:T21"/>
    <mergeCell ref="U21:X21"/>
    <mergeCell ref="AI32:AN32"/>
    <mergeCell ref="Q76:R77"/>
    <mergeCell ref="AA24:AN25"/>
    <mergeCell ref="P22:Z22"/>
    <mergeCell ref="P23:Z23"/>
    <mergeCell ref="AI20:AN21"/>
    <mergeCell ref="S76:U76"/>
    <mergeCell ref="W76:Z76"/>
    <mergeCell ref="AM76:AN77"/>
    <mergeCell ref="F34:N35"/>
    <mergeCell ref="W34:Y35"/>
    <mergeCell ref="AI36:AN37"/>
    <mergeCell ref="O37:R37"/>
    <mergeCell ref="O35:R35"/>
    <mergeCell ref="Z34:AH35"/>
    <mergeCell ref="AI34:AN35"/>
    <mergeCell ref="F36:N37"/>
    <mergeCell ref="W36:Y37"/>
    <mergeCell ref="Z36:AH37"/>
    <mergeCell ref="S34:V34"/>
    <mergeCell ref="S35:V35"/>
    <mergeCell ref="S36:V36"/>
    <mergeCell ref="S37:V37"/>
    <mergeCell ref="B29:F29"/>
    <mergeCell ref="A32:E32"/>
    <mergeCell ref="F32:N32"/>
    <mergeCell ref="O32:R32"/>
    <mergeCell ref="G28:L29"/>
    <mergeCell ref="B22:M22"/>
    <mergeCell ref="B23:M23"/>
    <mergeCell ref="B24:M24"/>
    <mergeCell ref="N24:O25"/>
    <mergeCell ref="P24:Z24"/>
    <mergeCell ref="P25:Z25"/>
    <mergeCell ref="A25:M25"/>
    <mergeCell ref="B28:F28"/>
    <mergeCell ref="N22:O23"/>
    <mergeCell ref="B26:M26"/>
    <mergeCell ref="P27:Z27"/>
    <mergeCell ref="S32:V32"/>
    <mergeCell ref="W32:Y32"/>
    <mergeCell ref="Z32:AH32"/>
    <mergeCell ref="AE28:AI28"/>
    <mergeCell ref="A3:AF3"/>
    <mergeCell ref="A4:AF5"/>
    <mergeCell ref="K7:AG7"/>
    <mergeCell ref="G8:P8"/>
    <mergeCell ref="G9:P9"/>
    <mergeCell ref="Q8:AG8"/>
    <mergeCell ref="Q9:AG9"/>
    <mergeCell ref="C7:E7"/>
    <mergeCell ref="F7:I7"/>
    <mergeCell ref="B8:F8"/>
    <mergeCell ref="B9:F9"/>
    <mergeCell ref="M10:M11"/>
    <mergeCell ref="N10:O11"/>
    <mergeCell ref="B13:F13"/>
    <mergeCell ref="G14:AD15"/>
    <mergeCell ref="B16:F16"/>
    <mergeCell ref="B17:F17"/>
    <mergeCell ref="AE12:AN13"/>
    <mergeCell ref="AB12:AD13"/>
    <mergeCell ref="Q12:AA13"/>
    <mergeCell ref="M12:P12"/>
    <mergeCell ref="M13:P13"/>
    <mergeCell ref="B14:F14"/>
    <mergeCell ref="B15:F15"/>
    <mergeCell ref="W10:AA10"/>
    <mergeCell ref="W11:AA11"/>
    <mergeCell ref="AB10:AD11"/>
    <mergeCell ref="AE14:AH14"/>
    <mergeCell ref="AE15:AH15"/>
    <mergeCell ref="B12:F12"/>
    <mergeCell ref="B11:F11"/>
    <mergeCell ref="B10:F10"/>
    <mergeCell ref="G10:L10"/>
    <mergeCell ref="G11:L11"/>
    <mergeCell ref="Q10:R10"/>
    <mergeCell ref="W18:AB18"/>
    <mergeCell ref="W19:AB19"/>
    <mergeCell ref="AC18:AD19"/>
    <mergeCell ref="B18:F18"/>
    <mergeCell ref="G20:L20"/>
    <mergeCell ref="M20:N20"/>
    <mergeCell ref="AI14:AN15"/>
    <mergeCell ref="AE16:AH16"/>
    <mergeCell ref="AE17:AH17"/>
    <mergeCell ref="G16:AD17"/>
    <mergeCell ref="AI16:AN17"/>
    <mergeCell ref="G18:L19"/>
    <mergeCell ref="M18:P18"/>
    <mergeCell ref="M19:P19"/>
    <mergeCell ref="Q18:V18"/>
    <mergeCell ref="Q19:V19"/>
    <mergeCell ref="AE18:AH18"/>
    <mergeCell ref="AE19:AH19"/>
    <mergeCell ref="AI18:AL19"/>
    <mergeCell ref="U20:X20"/>
    <mergeCell ref="AE20:AH20"/>
    <mergeCell ref="O20:T20"/>
    <mergeCell ref="B19:F19"/>
    <mergeCell ref="B20:F20"/>
    <mergeCell ref="X29:Z29"/>
    <mergeCell ref="Q31:S31"/>
    <mergeCell ref="W44:Y45"/>
    <mergeCell ref="Z44:AH45"/>
    <mergeCell ref="W38:Y39"/>
    <mergeCell ref="AE29:AI29"/>
    <mergeCell ref="AA28:AD29"/>
    <mergeCell ref="O38:R38"/>
    <mergeCell ref="O40:R40"/>
    <mergeCell ref="O42:R42"/>
    <mergeCell ref="O44:R44"/>
    <mergeCell ref="O45:R45"/>
    <mergeCell ref="O43:R43"/>
    <mergeCell ref="O41:R41"/>
    <mergeCell ref="AI40:AN41"/>
    <mergeCell ref="AI42:AN43"/>
    <mergeCell ref="W42:Y43"/>
    <mergeCell ref="Z42:AH43"/>
    <mergeCell ref="S42:V42"/>
    <mergeCell ref="S43:V43"/>
    <mergeCell ref="Z38:AH39"/>
    <mergeCell ref="O33:R33"/>
    <mergeCell ref="S33:V33"/>
    <mergeCell ref="W33:Y33"/>
    <mergeCell ref="B59:G59"/>
    <mergeCell ref="A53:F53"/>
    <mergeCell ref="A54:F54"/>
    <mergeCell ref="A55:F55"/>
    <mergeCell ref="A56:F56"/>
    <mergeCell ref="A57:F57"/>
    <mergeCell ref="O39:R39"/>
    <mergeCell ref="AI60:AN61"/>
    <mergeCell ref="B62:F62"/>
    <mergeCell ref="G62:AA63"/>
    <mergeCell ref="Q60:U60"/>
    <mergeCell ref="V60:AA61"/>
    <mergeCell ref="Q61:U61"/>
    <mergeCell ref="S38:V38"/>
    <mergeCell ref="S39:V39"/>
    <mergeCell ref="S40:V40"/>
    <mergeCell ref="S41:V41"/>
    <mergeCell ref="A38:E39"/>
    <mergeCell ref="F38:N39"/>
    <mergeCell ref="AI48:AN49"/>
    <mergeCell ref="F40:N41"/>
    <mergeCell ref="W40:Y41"/>
    <mergeCell ref="Z40:AH41"/>
    <mergeCell ref="S44:V44"/>
    <mergeCell ref="S45:V45"/>
    <mergeCell ref="AI38:AN39"/>
    <mergeCell ref="F44:N45"/>
    <mergeCell ref="Q49:U49"/>
    <mergeCell ref="Q11:R11"/>
    <mergeCell ref="S10:V11"/>
    <mergeCell ref="AE10:AH10"/>
    <mergeCell ref="AE11:AH11"/>
    <mergeCell ref="AI10:AN11"/>
    <mergeCell ref="AJ28:AN29"/>
    <mergeCell ref="O34:R34"/>
    <mergeCell ref="O36:R36"/>
    <mergeCell ref="AE26:AH26"/>
    <mergeCell ref="AE27:AH27"/>
    <mergeCell ref="AI26:AN26"/>
    <mergeCell ref="AI27:AN27"/>
    <mergeCell ref="N26:O27"/>
    <mergeCell ref="P26:Z26"/>
    <mergeCell ref="AA26:AB27"/>
    <mergeCell ref="M28:Q28"/>
    <mergeCell ref="AK22:AL23"/>
    <mergeCell ref="AE22:AJ22"/>
    <mergeCell ref="AE23:AJ23"/>
    <mergeCell ref="AM19:AN19"/>
    <mergeCell ref="M29:Q29"/>
    <mergeCell ref="R28:W28"/>
    <mergeCell ref="R29:W29"/>
    <mergeCell ref="X28:Z28"/>
    <mergeCell ref="A63:F63"/>
    <mergeCell ref="A65:F65"/>
    <mergeCell ref="A66:F66"/>
    <mergeCell ref="A67:F67"/>
    <mergeCell ref="A68:F68"/>
    <mergeCell ref="A69:F69"/>
    <mergeCell ref="AB60:AH60"/>
    <mergeCell ref="AB61:AH61"/>
    <mergeCell ref="AB62:AH62"/>
    <mergeCell ref="AB63:AH63"/>
    <mergeCell ref="AB64:AH64"/>
    <mergeCell ref="AB65:AH65"/>
    <mergeCell ref="AB66:AH66"/>
    <mergeCell ref="AB67:AH67"/>
    <mergeCell ref="B64:F64"/>
    <mergeCell ref="G64:AA65"/>
    <mergeCell ref="AB68:AH68"/>
    <mergeCell ref="AB69:AH69"/>
    <mergeCell ref="G60:P61"/>
    <mergeCell ref="A61:F61"/>
    <mergeCell ref="A60:F60"/>
    <mergeCell ref="AI62:AN63"/>
    <mergeCell ref="G66:AA67"/>
    <mergeCell ref="AI66:AM67"/>
    <mergeCell ref="G68:P69"/>
    <mergeCell ref="Q68:U68"/>
    <mergeCell ref="V68:AA69"/>
    <mergeCell ref="AI68:AN69"/>
    <mergeCell ref="Q69:U69"/>
    <mergeCell ref="AI64:AN65"/>
  </mergeCells>
  <phoneticPr fontId="4"/>
  <conditionalFormatting sqref="A34:R45 W34:AN45">
    <cfRule type="expression" dxfId="59" priority="23">
      <formula>$Q$31="無(No)"</formula>
    </cfRule>
  </conditionalFormatting>
  <conditionalFormatting sqref="A34:S45">
    <cfRule type="notContainsBlanks" dxfId="58" priority="21">
      <formula>LEN(TRIM(A34))&gt;0</formula>
    </cfRule>
  </conditionalFormatting>
  <conditionalFormatting sqref="A8:AN29">
    <cfRule type="notContainsBlanks" dxfId="57" priority="28">
      <formula>LEN(TRIM(A8))&gt;0</formula>
    </cfRule>
  </conditionalFormatting>
  <conditionalFormatting sqref="A48:AN69">
    <cfRule type="notContainsBlanks" dxfId="56" priority="25">
      <formula>LEN(TRIM(A48))&gt;0</formula>
    </cfRule>
  </conditionalFormatting>
  <conditionalFormatting sqref="F38:AN39">
    <cfRule type="expression" dxfId="55" priority="7">
      <formula>$A$38=""</formula>
    </cfRule>
  </conditionalFormatting>
  <conditionalFormatting sqref="F40:AN41">
    <cfRule type="expression" dxfId="54" priority="6">
      <formula>$A$40=""</formula>
    </cfRule>
  </conditionalFormatting>
  <conditionalFormatting sqref="F42:AN43">
    <cfRule type="expression" dxfId="53" priority="5">
      <formula>$A$42=""</formula>
    </cfRule>
  </conditionalFormatting>
  <conditionalFormatting sqref="F44:AN45">
    <cfRule type="expression" dxfId="52" priority="4">
      <formula>$A$44=""</formula>
    </cfRule>
  </conditionalFormatting>
  <conditionalFormatting sqref="G20:L20">
    <cfRule type="expression" dxfId="51" priority="18">
      <formula>$AC$18="無(No)"</formula>
    </cfRule>
  </conditionalFormatting>
  <conditionalFormatting sqref="N22:O27">
    <cfRule type="cellIs" dxfId="50" priority="1" operator="equal">
      <formula>"有(Yes)"</formula>
    </cfRule>
    <cfRule type="expression" dxfId="49" priority="2">
      <formula>"無(No)"</formula>
    </cfRule>
  </conditionalFormatting>
  <conditionalFormatting sqref="O20:T20">
    <cfRule type="expression" dxfId="48" priority="17">
      <formula>$AC$18="無(No)"</formula>
    </cfRule>
  </conditionalFormatting>
  <conditionalFormatting sqref="Q31:S31">
    <cfRule type="notContainsBlanks" dxfId="47" priority="26">
      <formula>LEN(TRIM(Q31))&gt;0</formula>
    </cfRule>
  </conditionalFormatting>
  <conditionalFormatting sqref="S34:V34 F34:R35 W34:AN35">
    <cfRule type="expression" dxfId="46" priority="9">
      <formula>$A$34=""</formula>
    </cfRule>
  </conditionalFormatting>
  <conditionalFormatting sqref="S35:V35 S37:V37 S39:V39 S41:V41 S43:V43 S45:V45">
    <cfRule type="containsBlanks" dxfId="45" priority="20">
      <formula>LEN(TRIM(S35))=0</formula>
    </cfRule>
  </conditionalFormatting>
  <conditionalFormatting sqref="S36:V36 F36:R37 W36:AN37">
    <cfRule type="expression" dxfId="44" priority="8">
      <formula>$A$36=""</formula>
    </cfRule>
  </conditionalFormatting>
  <conditionalFormatting sqref="T71:AN71 H76:J77 M76:N77 Q76:R77 AA76:AL77">
    <cfRule type="notContainsBlanks" dxfId="43" priority="24">
      <formula>LEN(TRIM(H71))&gt;0</formula>
    </cfRule>
  </conditionalFormatting>
  <conditionalFormatting sqref="W34:AN45">
    <cfRule type="notContainsBlanks" dxfId="42" priority="22">
      <formula>LEN(TRIM(W34))&gt;0</formula>
    </cfRule>
  </conditionalFormatting>
  <conditionalFormatting sqref="Y20:AD21">
    <cfRule type="expression" dxfId="41" priority="16">
      <formula>$AC$18="無(No)"</formula>
    </cfRule>
  </conditionalFormatting>
  <conditionalFormatting sqref="AA22:AB23">
    <cfRule type="expression" dxfId="40" priority="14">
      <formula>$N$22="無(No)"</formula>
    </cfRule>
  </conditionalFormatting>
  <conditionalFormatting sqref="AA26:AB27">
    <cfRule type="expression" dxfId="39" priority="11">
      <formula>$N$26="無(No)"</formula>
    </cfRule>
  </conditionalFormatting>
  <conditionalFormatting sqref="AA24:AN25">
    <cfRule type="expression" dxfId="38" priority="12">
      <formula>$N$24="無(No)"</formula>
    </cfRule>
  </conditionalFormatting>
  <conditionalFormatting sqref="AI18:AL19">
    <cfRule type="expression" dxfId="37" priority="19">
      <formula>$AC$18="無(No)"</formula>
    </cfRule>
  </conditionalFormatting>
  <conditionalFormatting sqref="AI20:AN21">
    <cfRule type="expression" dxfId="36" priority="15">
      <formula>$AC$18="無(No)"</formula>
    </cfRule>
  </conditionalFormatting>
  <conditionalFormatting sqref="AI26:AN26">
    <cfRule type="expression" dxfId="35" priority="10">
      <formula>$N$26="無(No)"</formula>
    </cfRule>
  </conditionalFormatting>
  <conditionalFormatting sqref="AK22:AL23">
    <cfRule type="expression" dxfId="34" priority="13">
      <formula>$N$22="無(No)"</formula>
    </cfRule>
  </conditionalFormatting>
  <dataValidations count="16">
    <dataValidation type="list" allowBlank="1" showInputMessage="1" showErrorMessage="1" sqref="W34:Y45 AC18:AD19 N22:O27 Q31:S31" xr:uid="{03BC34D1-7216-4736-95D5-F2250D6FADBC}">
      <formula1>"有(Yes),無(No)"</formula1>
    </dataValidation>
    <dataValidation operator="lessThanOrEqual" allowBlank="1" showInputMessage="1" showErrorMessage="1" sqref="G10 M10 G20 O20" xr:uid="{DC3B7793-D33E-4B64-8908-2F305E36D334}"/>
    <dataValidation type="list" allowBlank="1" showInputMessage="1" showErrorMessage="1" sqref="S10:V11" xr:uid="{27224D73-CDB8-4225-910C-1393192FFE17}">
      <formula1>"男(Male),女(Female)"</formula1>
    </dataValidation>
    <dataValidation type="list" allowBlank="1" showInputMessage="1" showErrorMessage="1" sqref="G28:L29" xr:uid="{34BA8C77-B557-471B-A047-9056D3127A73}">
      <formula1>"1年3ケ月(1Year3Months),1年6ケ月(1Year6Months),1年9ケ月(1Year9Months),2年(2Years),1ヶ月短期(1Month),2ヶ月短期(2Months),3ケ月短期(3Months)"</formula1>
    </dataValidation>
    <dataValidation type="list" allowBlank="1" showInputMessage="1" showErrorMessage="1" sqref="AB10:AD11" xr:uid="{10909599-3A92-4F21-BCE8-DF078879BD1E}">
      <formula1>"有(Married),無(Single)"</formula1>
    </dataValidation>
    <dataValidation type="list" allowBlank="1" showInputMessage="1" showErrorMessage="1" sqref="AA28:AD29" xr:uid="{F1332D5B-0E24-4A05-B79F-A1BF5CA9D2B3}">
      <formula1>"成田国際空港,羽田国際空港,中部国際空港,関西国際空港,伊丹国際空港,旭川空港,新千歳空港,函館空港,青森空港,秋田空港,仙台空港,福島空港,新潟空港,富山空港,小松空港,茨城空港,静岡空港,米子空港,岡山空港,広島空港,高松空港,松山空港,北九州空港,福岡空港,佐賀空港,長崎空港,熊本空港,宮崎空港,鹿児島空港,那覇空港"</formula1>
    </dataValidation>
    <dataValidation allowBlank="1" showInputMessage="1" showErrorMessage="1" prompt="学生(Student)_x000a_会社員(Employee)_x000a_留学準備中(Prepared for studying abroad in Japan)_x000a_etc" sqref="AI10:AN11" xr:uid="{F0D0EC3B-E995-4138-9FB5-ED93436C1176}"/>
    <dataValidation type="list" allowBlank="1" showInputMessage="1" showErrorMessage="1" sqref="G56:P57 G68:P69" xr:uid="{6CCE3B7F-6D7B-49D0-8BBD-9522589C1A1D}">
      <formula1>$AZ$1:$AZ$34</formula1>
    </dataValidation>
    <dataValidation type="list" allowBlank="1" showInputMessage="1" showErrorMessage="1" sqref="G12:L12 S34:V34 S36:V36 S38:V38 S40:V40 S42:V42 S44:V44" xr:uid="{6DF481C8-EC19-42F4-9FDD-B12C5A59F91B}">
      <formula1>$BG$2:$BG$32</formula1>
    </dataValidation>
    <dataValidation type="list" allowBlank="1" showInputMessage="1" showErrorMessage="1" sqref="V60:AA61" xr:uid="{2C733EF3-F8EE-4AF6-9942-4F4548EE4670}">
      <formula1>"本人Self-pay,夫 Husband,妻 Wife,父 Father, 母 Mother,祖父 Grandfather,祖母 Grandmother,養父 Foster Father,養母 Foster Mother,継父 Stepfather,継母 Stepmother,兄 Brother,弟 Brother,姉 Sister,妹 Sister,叔父(伯父） Uncle,叔母(伯母）Aunt,友人 Friend, 知人 Acquaintance,"</formula1>
    </dataValidation>
    <dataValidation type="custom" imeMode="off" allowBlank="1" showInputMessage="1" showErrorMessage="1" error="現住所と同じ場合、記入不要_x000a_If same as above present address, please leave it blank" prompt="現住所と同じ場合、記入不要_x000a_If same as above present address, please leave it blank" sqref="G16:AD17" xr:uid="{A6B8E85C-5BB5-4276-AED1-6E9CAEDBDE5D}">
      <formula1>G16&lt;&gt;G14</formula1>
    </dataValidation>
    <dataValidation type="list" allowBlank="1" showInputMessage="1" showErrorMessage="1" sqref="A34:E45" xr:uid="{9EA9D626-945C-451A-9E9F-9CB824F2B1CC}">
      <formula1>"夫 Husband,妻 Wife,父 Father, 母 Mother,祖父 Grandfather,祖母 Grandmother,養父 Foster Father,養母 Foster Mother,兄 Brother,弟 Brother,姉 Sister,妹 Sister,叔父(伯父） Uncle,叔母(伯母）Aunt"</formula1>
    </dataValidation>
    <dataValidation allowBlank="1" showInputMessage="1" showErrorMessage="1" prompt="ない場合、「申請中」と書いてください_x000a_If not available, please write '申請中'. " sqref="G18:L19" xr:uid="{5FE47883-9281-4553-AD9D-E959B5EE2236}"/>
    <dataValidation allowBlank="1" showInputMessage="1" showErrorMessage="1" prompt="入出国歴はなければ、空欄のままにしてください。_x000a_If you have no travel history, please leave it blank." sqref="AI18:AL19 AI20:AN21" xr:uid="{9175510A-1051-49E0-A040-66371F5D24BB}"/>
    <dataValidation type="custom" imeMode="halfAlpha" allowBlank="1" showInputMessage="1" showErrorMessage="1" prompt="大文字で入力してください。_x000a_Please type in uppercase letters." sqref="Q9:AG9" xr:uid="{4E56974B-AD6E-4548-87F5-FA971BD0608D}">
      <formula1>EXACT(Q9,UPPER(ASC(Q9)))</formula1>
    </dataValidation>
    <dataValidation type="list" allowBlank="1" showInputMessage="1" showErrorMessage="1" sqref="V48:AA49" xr:uid="{9C16D4CC-A77C-445E-9B35-60E7A9039981}">
      <formula1>"本人Self-pay,夫 Husband,妻 Wife,父 Father, 母 Mother,祖父 Grandfather,祖母 Grandmother,養父 Foster Father,養母 Foster Mother,継父 Stepfather,継母 Stepmother,兄 Brother,弟 Brother,姉 Sister,妹 Sister,叔父(伯父） Uncle,叔母(伯母）Aunt,友人 Friend, 知人 Acquaintance,"</formula1>
    </dataValidation>
  </dataValidations>
  <pageMargins left="0.47244094488188981" right="0.35433070866141736" top="0.35433070866141736" bottom="0.19685039370078741" header="0.15748031496062992" footer="0.15748031496062992"/>
  <pageSetup paperSize="9" scale="72" orientation="portrait" blackAndWhite="1" r:id="rId1"/>
  <headerFooter>
    <oddHeader xml:space="preserve">&amp;R&amp;"ＭＳ ゴシック,標準"&amp;9様式1-1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O m U l V 6 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O m U 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p l J V c o i k e 4 D g A A A B E A A A A T A B w A R m 9 y b X V s Y X M v U 2 V j d G l v b j E u b S C i G A A o o B Q A A A A A A A A A A A A A A A A A A A A A A A A A A A A r T k 0 u y c z P U w i G 0 I b W A F B L A Q I t A B Q A A g A I A D p l J V e p P F u A p A A A A P Y A A A A S A A A A A A A A A A A A A A A A A A A A A A B D b 2 5 m a W c v U G F j a 2 F n Z S 5 4 b W x Q S w E C L Q A U A A I A C A A 6 Z S V X D 8 r p q 6 Q A A A D p A A A A E w A A A A A A A A A A A A A A A A D w A A A A W 0 N v b n R l b n R f V H l w Z X N d L n h t b F B L A Q I t A B Q A A g A I A D p l J 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k o 2 J m Q D k a Q 7 T t b a L K n m H g A A A A A A I A A A A A A B B m A A A A A Q A A I A A A A I W L P P + n 9 L w u W H 5 s I E I B z 7 V N 1 z N C 1 F O B 9 w R n 1 v J l Y S i 6 A A A A A A 6 A A A A A A g A A I A A A A M 9 + z c s g g 6 I r N y e m V g + Q x g K K A a X O d R j d P K 4 z m Y I Y m 9 O 2 U A A A A K v r 1 e l x I h B v K z I X A D h m f r a K j + H a P O g 0 1 c 7 u p m 5 Y h f W 7 T R n S d R f l Q R v s W f I D E J / Q r 9 a 1 r p h p u 1 x D 6 X M L 1 4 N J D j o h 2 C N d Q U u s x S x n w T w + 7 k f L Q A A A A L h c R J V q 3 1 s 9 c 7 I G H n T K d L s Z j U 5 h S 0 m 8 k I z l B 1 Q k / 0 R V o k p h u e p 0 F x 8 1 c R / N N 3 h r 9 x t O d H d k b D 0 R N r u A g 2 l q w 4 I = < / D a t a M a s h u p > 
</file>

<file path=customXml/itemProps1.xml><?xml version="1.0" encoding="utf-8"?>
<ds:datastoreItem xmlns:ds="http://schemas.openxmlformats.org/officeDocument/2006/customXml" ds:itemID="{C44162FB-4379-4B17-96C8-411DCACE60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基本情報</vt:lpstr>
      <vt:lpstr>学生情報</vt:lpstr>
      <vt:lpstr>在留情報</vt:lpstr>
      <vt:lpstr>保護者情報</vt:lpstr>
      <vt:lpstr>保証人</vt:lpstr>
      <vt:lpstr>支弁者</vt:lpstr>
      <vt:lpstr>エージェント</vt:lpstr>
      <vt:lpstr>表紙</vt:lpstr>
      <vt:lpstr>入学願書</vt:lpstr>
      <vt:lpstr>履歴書</vt:lpstr>
      <vt:lpstr>経費支弁書</vt:lpstr>
      <vt:lpstr>経費支弁書!Print_Area</vt:lpstr>
      <vt:lpstr>入学願書!Print_Area</vt:lpstr>
      <vt:lpstr>表紙!Print_Area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syutoku01</dc:creator>
  <cp:lastModifiedBy>徳時 徐</cp:lastModifiedBy>
  <cp:lastPrinted>2023-09-15T04:58:21Z</cp:lastPrinted>
  <dcterms:created xsi:type="dcterms:W3CDTF">2015-06-05T18:17:20Z</dcterms:created>
  <dcterms:modified xsi:type="dcterms:W3CDTF">2023-09-21T09:00:50Z</dcterms:modified>
</cp:coreProperties>
</file>